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1" r:id="rId1"/>
    <sheet name="Fortalecimiento" sheetId="2" r:id="rId2"/>
  </sheets>
  <definedNames>
    <definedName name="_xlnm._FilterDatabase" localSheetId="1" hidden="1">Fortalecimiento!$A$32:$X$86</definedName>
    <definedName name="_xlnm.Print_Area" localSheetId="1">Fortalecimiento!$A$28:$T$92</definedName>
  </definedNames>
  <calcPr calcId="125725"/>
</workbook>
</file>

<file path=xl/calcChain.xml><?xml version="1.0" encoding="utf-8"?>
<calcChain xmlns="http://schemas.openxmlformats.org/spreadsheetml/2006/main">
  <c r="O73" i="2"/>
  <c r="T73" s="1"/>
  <c r="O72"/>
  <c r="T72" s="1"/>
  <c r="O71" l="1"/>
  <c r="T71" s="1"/>
  <c r="O70"/>
  <c r="T70" s="1"/>
  <c r="I198" i="1"/>
  <c r="O78" i="2"/>
  <c r="T78" s="1"/>
  <c r="T77"/>
  <c r="O77"/>
  <c r="J198" i="1"/>
  <c r="K198"/>
  <c r="L198"/>
  <c r="M198"/>
  <c r="N198"/>
  <c r="P198"/>
  <c r="Q198"/>
  <c r="R198"/>
  <c r="S198"/>
  <c r="O197"/>
  <c r="T197" s="1"/>
  <c r="O196" l="1"/>
  <c r="T196" s="1"/>
  <c r="O195"/>
  <c r="T195" s="1"/>
  <c r="J137"/>
  <c r="K137"/>
  <c r="L137"/>
  <c r="M137"/>
  <c r="N137"/>
  <c r="P137"/>
  <c r="Q137"/>
  <c r="R137"/>
  <c r="S137"/>
  <c r="I137"/>
  <c r="O136"/>
  <c r="T136" s="1"/>
  <c r="O170"/>
  <c r="O67" i="2" l="1"/>
  <c r="T67" s="1"/>
  <c r="O69"/>
  <c r="T69" s="1"/>
  <c r="O68"/>
  <c r="T68" s="1"/>
  <c r="O194" i="1" l="1"/>
  <c r="T194" s="1"/>
  <c r="O193" l="1"/>
  <c r="T193" s="1"/>
  <c r="O192" l="1"/>
  <c r="T192" s="1"/>
  <c r="O191" l="1"/>
  <c r="T191" s="1"/>
  <c r="O190" l="1"/>
  <c r="O21"/>
  <c r="T21" s="1"/>
  <c r="O188"/>
  <c r="T188" s="1"/>
  <c r="O187"/>
  <c r="T187" s="1"/>
  <c r="O66" i="2"/>
  <c r="T66" s="1"/>
  <c r="O65"/>
  <c r="T65" s="1"/>
  <c r="T190" i="1" l="1"/>
  <c r="O43" i="2"/>
  <c r="P84" l="1"/>
  <c r="J84"/>
  <c r="I84"/>
  <c r="I102" i="1"/>
  <c r="J102"/>
  <c r="M102"/>
  <c r="P102"/>
  <c r="P55"/>
  <c r="I55"/>
  <c r="I46"/>
  <c r="P46"/>
  <c r="Q31"/>
  <c r="P31"/>
  <c r="J31"/>
  <c r="I31"/>
  <c r="K84" i="2"/>
  <c r="L84"/>
  <c r="M84"/>
  <c r="N84"/>
  <c r="Q84"/>
  <c r="R84"/>
  <c r="S84"/>
  <c r="J16"/>
  <c r="K16"/>
  <c r="L16"/>
  <c r="M16"/>
  <c r="N16"/>
  <c r="P16"/>
  <c r="Q16"/>
  <c r="R16"/>
  <c r="S16"/>
  <c r="I16"/>
  <c r="I104" i="1" l="1"/>
  <c r="P104"/>
  <c r="O184"/>
  <c r="O185"/>
  <c r="T185" s="1"/>
  <c r="O186"/>
  <c r="T186" s="1"/>
  <c r="T184" l="1"/>
  <c r="O64" i="2"/>
  <c r="T64" s="1"/>
  <c r="O92" i="1" l="1"/>
  <c r="T92" s="1"/>
  <c r="O91"/>
  <c r="O90"/>
  <c r="O89"/>
  <c r="O88"/>
  <c r="T88" s="1"/>
  <c r="O87"/>
  <c r="T87" s="1"/>
  <c r="S102"/>
  <c r="R102"/>
  <c r="Q102"/>
  <c r="K102"/>
  <c r="L102"/>
  <c r="N102"/>
  <c r="J55"/>
  <c r="K55"/>
  <c r="L55"/>
  <c r="M55"/>
  <c r="N55"/>
  <c r="Q55"/>
  <c r="R55"/>
  <c r="S55"/>
  <c r="P199" l="1"/>
  <c r="K31" l="1"/>
  <c r="L31"/>
  <c r="M31"/>
  <c r="N31"/>
  <c r="R31"/>
  <c r="S31"/>
  <c r="O183" l="1"/>
  <c r="T183" s="1"/>
  <c r="O182" l="1"/>
  <c r="T182" s="1"/>
  <c r="O181"/>
  <c r="T181" s="1"/>
  <c r="O97" l="1"/>
  <c r="T97" s="1"/>
  <c r="O161"/>
  <c r="T161" s="1"/>
  <c r="O63" i="2" l="1"/>
  <c r="T63" s="1"/>
  <c r="O180" i="1"/>
  <c r="T180" s="1"/>
  <c r="O62" i="2"/>
  <c r="T62" s="1"/>
  <c r="O179" i="1"/>
  <c r="T179" s="1"/>
  <c r="O178"/>
  <c r="T178" s="1"/>
  <c r="O177"/>
  <c r="O11" i="2"/>
  <c r="T11" s="1"/>
  <c r="O176" i="1"/>
  <c r="O175"/>
  <c r="T175" s="1"/>
  <c r="T177" l="1"/>
  <c r="T176"/>
  <c r="O60" i="2"/>
  <c r="T60" s="1"/>
  <c r="O59"/>
  <c r="T59" s="1"/>
  <c r="O58"/>
  <c r="T58" s="1"/>
  <c r="O61"/>
  <c r="T61" s="1"/>
  <c r="O174" i="1" l="1"/>
  <c r="T174" l="1"/>
  <c r="O173"/>
  <c r="T173" s="1"/>
  <c r="O172" l="1"/>
  <c r="T172" s="1"/>
  <c r="O20"/>
  <c r="T20" s="1"/>
  <c r="O7" l="1"/>
  <c r="T7" s="1"/>
  <c r="O171"/>
  <c r="T171" s="1"/>
  <c r="S46"/>
  <c r="R46"/>
  <c r="R104" s="1"/>
  <c r="Q46"/>
  <c r="Q104" s="1"/>
  <c r="J46"/>
  <c r="J104" s="1"/>
  <c r="K46"/>
  <c r="K104" s="1"/>
  <c r="L46"/>
  <c r="L104" s="1"/>
  <c r="M46"/>
  <c r="M104" s="1"/>
  <c r="N46"/>
  <c r="N104" s="1"/>
  <c r="O45"/>
  <c r="T45" s="1"/>
  <c r="O22"/>
  <c r="T22" s="1"/>
  <c r="O30"/>
  <c r="T30" s="1"/>
  <c r="O134" l="1"/>
  <c r="I199"/>
  <c r="O135"/>
  <c r="T135" s="1"/>
  <c r="O10" i="2" l="1"/>
  <c r="T10" s="1"/>
  <c r="O132" i="1"/>
  <c r="T132" s="1"/>
  <c r="O133"/>
  <c r="T134"/>
  <c r="T133"/>
  <c r="O58" l="1"/>
  <c r="T58" s="1"/>
  <c r="O27"/>
  <c r="T27" s="1"/>
  <c r="O169" l="1"/>
  <c r="T169" s="1"/>
  <c r="T170" l="1"/>
  <c r="O56" i="2"/>
  <c r="T56" s="1"/>
  <c r="O57"/>
  <c r="T57" s="1"/>
  <c r="O55"/>
  <c r="T55" s="1"/>
  <c r="O167" i="1" l="1"/>
  <c r="O54" i="2"/>
  <c r="T54" s="1"/>
  <c r="O168" i="1"/>
  <c r="T168" s="1"/>
  <c r="O53" l="1"/>
  <c r="T53" s="1"/>
  <c r="O166"/>
  <c r="O165"/>
  <c r="T166" l="1"/>
  <c r="T165"/>
  <c r="T167"/>
  <c r="O42"/>
  <c r="T42" s="1"/>
  <c r="O164"/>
  <c r="T164" s="1"/>
  <c r="O53" i="2" l="1"/>
  <c r="T53" s="1"/>
  <c r="O68" i="1" l="1"/>
  <c r="T68" s="1"/>
  <c r="O29"/>
  <c r="T29" s="1"/>
  <c r="O163" l="1"/>
  <c r="T163" s="1"/>
  <c r="O52" i="2" l="1"/>
  <c r="T52" s="1"/>
  <c r="O18" i="1"/>
  <c r="T18" s="1"/>
  <c r="O51" i="2" l="1"/>
  <c r="T51" s="1"/>
  <c r="O50"/>
  <c r="T50" s="1"/>
  <c r="O75" i="1"/>
  <c r="T75" s="1"/>
  <c r="O49" i="2" l="1"/>
  <c r="T49" s="1"/>
  <c r="O48"/>
  <c r="T48" s="1"/>
  <c r="O124" i="1" l="1"/>
  <c r="T124" s="1"/>
  <c r="O131" l="1"/>
  <c r="T131" s="1"/>
  <c r="O47" i="2" l="1"/>
  <c r="T47" s="1"/>
  <c r="O162" i="1" l="1"/>
  <c r="T162" l="1"/>
  <c r="O46" i="2" l="1"/>
  <c r="T46" s="1"/>
  <c r="O6"/>
  <c r="O6" i="1" l="1"/>
  <c r="O60"/>
  <c r="T60" s="1"/>
  <c r="O61"/>
  <c r="T61" s="1"/>
  <c r="O62"/>
  <c r="T62" s="1"/>
  <c r="O63"/>
  <c r="T63" s="1"/>
  <c r="O64"/>
  <c r="O65"/>
  <c r="O66"/>
  <c r="T66" s="1"/>
  <c r="O71"/>
  <c r="O72"/>
  <c r="O73"/>
  <c r="O74"/>
  <c r="O76"/>
  <c r="O77"/>
  <c r="O78"/>
  <c r="O79"/>
  <c r="O81"/>
  <c r="O82"/>
  <c r="O83"/>
  <c r="O84"/>
  <c r="O54"/>
  <c r="O85"/>
  <c r="O93"/>
  <c r="O94"/>
  <c r="O95"/>
  <c r="O96"/>
  <c r="O98"/>
  <c r="O99"/>
  <c r="O100"/>
  <c r="O101"/>
  <c r="O67" l="1"/>
  <c r="O69"/>
  <c r="O70"/>
  <c r="O80"/>
  <c r="O59"/>
  <c r="T59" s="1"/>
  <c r="O86" l="1"/>
  <c r="T86" s="1"/>
  <c r="O102" l="1"/>
  <c r="O160"/>
  <c r="T160" l="1"/>
  <c r="O45" i="2"/>
  <c r="T45" s="1"/>
  <c r="O44"/>
  <c r="T44" s="1"/>
  <c r="T43" l="1"/>
  <c r="O74"/>
  <c r="T74" s="1"/>
  <c r="O83" l="1"/>
  <c r="T83" s="1"/>
  <c r="O76"/>
  <c r="T76" s="1"/>
  <c r="O42" l="1"/>
  <c r="T42" s="1"/>
  <c r="O41" l="1"/>
  <c r="T41" s="1"/>
  <c r="O40"/>
  <c r="T40" s="1"/>
  <c r="O39" l="1"/>
  <c r="T39" s="1"/>
  <c r="T73" i="1" l="1"/>
  <c r="O38" i="2" l="1"/>
  <c r="T38" s="1"/>
  <c r="O125" i="1" l="1"/>
  <c r="O37" i="2" l="1"/>
  <c r="T37" s="1"/>
  <c r="O75"/>
  <c r="T75" l="1"/>
  <c r="O82"/>
  <c r="T82" s="1"/>
  <c r="O50" i="1" l="1"/>
  <c r="O51"/>
  <c r="O52"/>
  <c r="T52" s="1"/>
  <c r="O49"/>
  <c r="O35"/>
  <c r="O36"/>
  <c r="O38"/>
  <c r="O39"/>
  <c r="O40"/>
  <c r="O41"/>
  <c r="O43"/>
  <c r="O44"/>
  <c r="O34"/>
  <c r="O8"/>
  <c r="O9"/>
  <c r="O10"/>
  <c r="O11"/>
  <c r="O12"/>
  <c r="O13"/>
  <c r="O14"/>
  <c r="O15"/>
  <c r="O16"/>
  <c r="O17"/>
  <c r="O19"/>
  <c r="T19" s="1"/>
  <c r="O189"/>
  <c r="O23"/>
  <c r="O24"/>
  <c r="O25"/>
  <c r="O26"/>
  <c r="O28"/>
  <c r="O55" l="1"/>
  <c r="O46"/>
  <c r="O31"/>
  <c r="O159"/>
  <c r="T159" s="1"/>
  <c r="O104" l="1"/>
  <c r="O36" i="2"/>
  <c r="T36" l="1"/>
  <c r="O35"/>
  <c r="T35" s="1"/>
  <c r="O158" i="1"/>
  <c r="T158" l="1"/>
  <c r="T98"/>
  <c r="T90"/>
  <c r="T85"/>
  <c r="T89"/>
  <c r="T76"/>
  <c r="T101" l="1"/>
  <c r="T94"/>
  <c r="T100"/>
  <c r="T93"/>
  <c r="O15" i="2"/>
  <c r="T15" s="1"/>
  <c r="T81" i="1" l="1"/>
  <c r="T6" i="2" l="1"/>
  <c r="O81"/>
  <c r="T81" s="1"/>
  <c r="O80"/>
  <c r="O79"/>
  <c r="T79" s="1"/>
  <c r="T80" l="1"/>
  <c r="O157" i="1"/>
  <c r="T157" s="1"/>
  <c r="O33" i="2" l="1"/>
  <c r="O34"/>
  <c r="T34" s="1"/>
  <c r="O84" l="1"/>
  <c r="T33"/>
  <c r="T84" l="1"/>
  <c r="I200" i="1"/>
  <c r="P200"/>
  <c r="O9" i="2" l="1"/>
  <c r="T9" s="1"/>
  <c r="T40" i="1" l="1"/>
  <c r="T25" l="1"/>
  <c r="T84"/>
  <c r="T83"/>
  <c r="T54" l="1"/>
  <c r="T78"/>
  <c r="T50" l="1"/>
  <c r="T28"/>
  <c r="O156" l="1"/>
  <c r="O198" s="1"/>
  <c r="O119"/>
  <c r="O120"/>
  <c r="T120" s="1"/>
  <c r="O121"/>
  <c r="T121" s="1"/>
  <c r="O122"/>
  <c r="T122" s="1"/>
  <c r="O123"/>
  <c r="T123" s="1"/>
  <c r="T125"/>
  <c r="O126"/>
  <c r="T126" s="1"/>
  <c r="O127"/>
  <c r="T127" s="1"/>
  <c r="O128"/>
  <c r="T128" s="1"/>
  <c r="O129"/>
  <c r="T129" s="1"/>
  <c r="O130"/>
  <c r="T130" s="1"/>
  <c r="T64"/>
  <c r="T65"/>
  <c r="T67"/>
  <c r="T69"/>
  <c r="T70"/>
  <c r="T71"/>
  <c r="T72"/>
  <c r="T74"/>
  <c r="T77"/>
  <c r="T80"/>
  <c r="T82"/>
  <c r="T91"/>
  <c r="T95"/>
  <c r="T96"/>
  <c r="T99"/>
  <c r="T51"/>
  <c r="T35"/>
  <c r="T36"/>
  <c r="T38"/>
  <c r="T39"/>
  <c r="T41"/>
  <c r="T43"/>
  <c r="T44"/>
  <c r="T8"/>
  <c r="T9"/>
  <c r="T10"/>
  <c r="T11"/>
  <c r="T12"/>
  <c r="T13"/>
  <c r="T14"/>
  <c r="T15"/>
  <c r="T16"/>
  <c r="T17"/>
  <c r="T189"/>
  <c r="T23"/>
  <c r="T24"/>
  <c r="T26"/>
  <c r="O137" l="1"/>
  <c r="T156"/>
  <c r="T198" s="1"/>
  <c r="T119"/>
  <c r="T137" s="1"/>
  <c r="T6"/>
  <c r="T31" s="1"/>
  <c r="T79"/>
  <c r="T102" s="1"/>
  <c r="S104"/>
  <c r="T49"/>
  <c r="T55" s="1"/>
  <c r="T34"/>
  <c r="T46" s="1"/>
  <c r="O14" i="2"/>
  <c r="T14" s="1"/>
  <c r="O13"/>
  <c r="T13" s="1"/>
  <c r="O12"/>
  <c r="O8"/>
  <c r="O7"/>
  <c r="O16" l="1"/>
  <c r="O199" i="1"/>
  <c r="O200" s="1"/>
  <c r="T104"/>
  <c r="T12" i="2"/>
  <c r="T8"/>
  <c r="T7"/>
  <c r="T16" l="1"/>
  <c r="T85" s="1"/>
</calcChain>
</file>

<file path=xl/sharedStrings.xml><?xml version="1.0" encoding="utf-8"?>
<sst xmlns="http://schemas.openxmlformats.org/spreadsheetml/2006/main" count="1270" uniqueCount="453">
  <si>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</si>
  <si>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</si>
  <si>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</si>
  <si>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</si>
  <si>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</si>
  <si>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</si>
  <si>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</si>
  <si>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</si>
  <si>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</si>
  <si>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</si>
  <si>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</si>
  <si>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</si>
  <si>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</si>
  <si>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</si>
  <si>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</si>
  <si>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</si>
  <si>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</si>
  <si>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</si>
  <si>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</si>
  <si>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</si>
  <si>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</si>
  <si>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</si>
  <si>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</si>
  <si>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</si>
  <si>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</si>
  <si>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</si>
  <si>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</si>
  <si>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</si>
  <si>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</si>
  <si>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</si>
  <si>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</si>
  <si>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</si>
  <si>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</si>
  <si>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</si>
  <si>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</si>
  <si>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</si>
  <si>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</si>
  <si>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</si>
  <si>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</si>
  <si>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</si>
  <si>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</si>
  <si>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</si>
  <si>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</si>
  <si>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</si>
  <si>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</si>
  <si>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</si>
  <si>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</si>
  <si>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</si>
  <si>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</si>
  <si>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</si>
  <si>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</si>
  <si>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</si>
  <si>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</si>
  <si>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</si>
  <si>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</si>
  <si>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</si>
  <si>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</si>
  <si>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</si>
  <si>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</si>
  <si>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</si>
  <si>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</si>
  <si>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</si>
  <si>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</si>
  <si>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</si>
  <si>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</si>
  <si>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</si>
  <si>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</si>
  <si>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</si>
  <si>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</si>
  <si>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</si>
  <si>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</si>
  <si>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</si>
  <si>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</si>
  <si>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</si>
  <si>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</si>
  <si>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</si>
  <si>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</si>
  <si>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</si>
  <si>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</si>
  <si>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</si>
  <si>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</si>
  <si>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</si>
  <si>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</si>
  <si>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</si>
  <si>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</si>
  <si>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</si>
  <si>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</si>
  <si>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</si>
  <si>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</si>
  <si>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</si>
  <si>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</si>
  <si>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</si>
  <si>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</si>
  <si>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</si>
  <si>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</si>
  <si>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</si>
  <si>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</si>
  <si>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</si>
  <si>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</si>
  <si>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</si>
  <si>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</si>
  <si>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</si>
  <si>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</si>
  <si>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</si>
  <si>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</si>
  <si>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</si>
  <si>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</si>
  <si>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</si>
  <si>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</si>
  <si>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</si>
  <si>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</si>
  <si>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</si>
  <si>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</si>
  <si>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</si>
  <si>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</si>
  <si>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</si>
  <si>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</si>
  <si>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</si>
  <si>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</si>
  <si>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</si>
  <si>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</si>
  <si>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</si>
  <si>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</si>
  <si>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</si>
  <si>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</si>
  <si>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</si>
  <si>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</si>
  <si>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</si>
  <si>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</si>
  <si>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</si>
  <si>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</si>
  <si>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</si>
  <si>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</si>
  <si>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</si>
  <si>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</si>
  <si>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</si>
  <si>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</si>
  <si>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</si>
  <si>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</si>
  <si>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</si>
  <si>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</si>
  <si>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</si>
  <si>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</si>
  <si>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</si>
  <si>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</si>
  <si>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</si>
  <si>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</si>
  <si>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</si>
  <si>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</si>
  <si>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</si>
  <si>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</si>
  <si>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</si>
  <si>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</si>
  <si>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</si>
  <si>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</si>
  <si>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</si>
  <si>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</si>
  <si>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</si>
  <si>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</si>
  <si>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</si>
  <si>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</si>
  <si>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</si>
  <si>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</si>
  <si>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</si>
  <si>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</si>
  <si>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</si>
  <si>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</si>
  <si>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</si>
  <si>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</si>
  <si>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</si>
  <si>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</si>
  <si>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</si>
  <si>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</si>
  <si>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</si>
  <si>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</si>
  <si>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</si>
  <si>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</si>
  <si>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</si>
  <si>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</si>
  <si>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</si>
  <si>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</si>
  <si>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</si>
  <si>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</si>
  <si>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</si>
  <si>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</si>
  <si>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</si>
  <si>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</si>
  <si>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</si>
  <si>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</si>
  <si>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</si>
  <si>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</si>
  <si>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</si>
  <si>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</si>
  <si>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</si>
  <si>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</si>
  <si>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</si>
  <si>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</si>
  <si>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</si>
  <si>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</si>
  <si>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</si>
  <si>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</si>
  <si>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EYMARD CUITLAHUAC BENITEZ LLAMAS</t>
  </si>
  <si>
    <t>ELVIRA CAMPOS GUTIERREZ</t>
  </si>
  <si>
    <t>DAVID PEREZ GARCIA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</si>
  <si>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</si>
  <si>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</si>
  <si>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</si>
  <si>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</si>
  <si>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</si>
  <si>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</si>
  <si>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</si>
  <si>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</si>
  <si>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</si>
  <si>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</si>
  <si>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</si>
  <si>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</si>
  <si>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</si>
  <si>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</si>
  <si>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</si>
  <si>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</si>
  <si>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</si>
  <si>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</si>
  <si>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</si>
  <si>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</si>
  <si>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</si>
  <si>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</si>
  <si>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</si>
  <si>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</si>
  <si>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</si>
  <si>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</si>
  <si>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</si>
  <si>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</si>
  <si>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</si>
  <si>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</si>
  <si>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</si>
  <si>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</si>
  <si>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</si>
  <si>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</si>
  <si>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</si>
  <si>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</si>
  <si>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</si>
  <si>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</si>
  <si>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</si>
  <si>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</si>
  <si>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</si>
  <si>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</si>
  <si>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</si>
  <si>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</si>
  <si>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</si>
  <si>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</si>
  <si>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</si>
  <si>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</si>
  <si>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</si>
  <si>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</si>
  <si>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</si>
  <si>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</si>
  <si>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</si>
  <si>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</si>
  <si>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ROSA ISELA OLVERA ANAYA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</si>
  <si>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</si>
  <si>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</si>
  <si>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</si>
  <si>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</si>
  <si>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</si>
  <si>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</si>
  <si>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</si>
  <si>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</si>
  <si>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</si>
  <si>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</si>
  <si>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</si>
  <si>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</si>
  <si>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</si>
  <si>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</si>
  <si>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</si>
  <si>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</si>
  <si>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</si>
  <si>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</si>
  <si>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</si>
  <si>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</si>
  <si>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</si>
  <si>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</si>
  <si>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</si>
  <si>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</si>
  <si>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</si>
  <si>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</si>
  <si>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</si>
  <si>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</si>
  <si>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</si>
  <si>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</si>
  <si>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</si>
  <si>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</si>
  <si>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</si>
  <si>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</si>
  <si>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</si>
  <si>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</si>
  <si>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</si>
  <si>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</si>
  <si>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</si>
  <si>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</si>
  <si>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</si>
  <si>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</si>
  <si>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</si>
  <si>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</si>
  <si>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</si>
  <si>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</si>
  <si>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</si>
  <si>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</si>
  <si>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</si>
  <si>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</si>
  <si>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</si>
  <si>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</si>
  <si>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</si>
  <si>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</si>
  <si>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</si>
  <si>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</si>
  <si>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</si>
  <si>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</si>
  <si>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</si>
  <si>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</si>
  <si>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</si>
  <si>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</si>
  <si>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</si>
  <si>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</si>
  <si>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</si>
  <si>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</si>
  <si>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</si>
  <si>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</si>
  <si>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</si>
  <si>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</si>
  <si>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</si>
  <si>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</si>
  <si>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</si>
  <si>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</si>
  <si>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</si>
  <si>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</si>
  <si>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</si>
  <si>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</si>
  <si>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</si>
  <si>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</si>
  <si>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</si>
  <si>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</si>
  <si>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</si>
  <si>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</si>
  <si>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</si>
  <si>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</si>
  <si>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</si>
  <si>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</si>
  <si>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</si>
  <si>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</si>
  <si>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</si>
  <si>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</si>
  <si>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</si>
  <si>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</si>
  <si>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</si>
  <si>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</si>
  <si>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</si>
  <si>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</si>
  <si>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</si>
  <si>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</si>
  <si>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</si>
  <si>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</si>
  <si>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</si>
  <si>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</si>
  <si>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</si>
  <si>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</si>
  <si>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</si>
  <si>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JCP-06-02018-21/03</t>
  </si>
  <si>
    <t>JCU-01-02018-21/02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</si>
  <si>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</si>
  <si>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</si>
  <si>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</si>
  <si>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</si>
  <si>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</si>
  <si>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</si>
  <si>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</si>
  <si>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</si>
  <si>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</si>
  <si>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</si>
  <si>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</si>
  <si>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</si>
  <si>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</si>
  <si>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</si>
  <si>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</si>
  <si>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</si>
  <si>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</si>
  <si>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</si>
  <si>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</si>
  <si>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</si>
  <si>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</si>
  <si>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</si>
  <si>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</si>
  <si>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</si>
  <si>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</si>
  <si>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</si>
  <si>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</si>
  <si>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</si>
  <si>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</si>
  <si>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</si>
  <si>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</si>
  <si>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</si>
  <si>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</si>
  <si>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</si>
  <si>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</si>
  <si>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</si>
  <si>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</si>
  <si>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AURELIO MACIAS RUIZ</t>
  </si>
  <si>
    <t>CESAR ROBLES IÑIGUEZ</t>
  </si>
  <si>
    <t>INFORMATICA</t>
  </si>
  <si>
    <t>JUAN MANUEL MARTIN VAZQUEZ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</si>
  <si>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</si>
  <si>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</si>
  <si>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</si>
  <si>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</si>
  <si>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</si>
  <si>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</si>
  <si>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</si>
  <si>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</si>
  <si>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</si>
  <si>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</si>
  <si>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</si>
  <si>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</si>
  <si>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</si>
  <si>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</si>
  <si>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MIGUEL ALVAREZ MARQUEZ</t>
  </si>
  <si>
    <t>TOMAS HERNANDEZ GONZALEZ</t>
  </si>
  <si>
    <t>JUAN PABLO ANAYA TOVAR</t>
  </si>
  <si>
    <t>LIZETH ALEJANDRA MEZA ELIAS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</si>
  <si>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</si>
  <si>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</si>
  <si>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</si>
  <si>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</si>
  <si>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</si>
  <si>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</si>
  <si>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</si>
  <si>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</si>
  <si>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COMUNICACION SOCIAL</t>
  </si>
  <si>
    <t>MIGUEL CORONA NUÑO</t>
  </si>
  <si>
    <t>ARCHIVO</t>
  </si>
  <si>
    <t>MARIA ELBA RAMIREZ LOMELI</t>
  </si>
  <si>
    <t>EVELIN FERNANDA MOCTEZUMA CRUZ</t>
  </si>
  <si>
    <t>JONATHAN RUIZ RANGEL</t>
  </si>
  <si>
    <t>MARIA DE LOS ANGELES REYES CASTILLO</t>
  </si>
  <si>
    <t>NOMINA CORRESPONDIENTE DEL 01 AL 15 DE MARZO DE 2019</t>
  </si>
  <si>
    <t>CECILIA MELENDEZ VELAZQUEZ</t>
  </si>
  <si>
    <t>MARIA TERESA GONZALEZ LOZANO</t>
  </si>
  <si>
    <t>ANTONIO CORONA RODRIGUEZ</t>
  </si>
  <si>
    <t>VIDAL ESTRADA FLORES</t>
  </si>
  <si>
    <t>JESUS MANUEL SOTO CRUZ</t>
  </si>
  <si>
    <t>SERGIO ARELLANO ARENAS</t>
  </si>
  <si>
    <t>SANDRA ESMERALDA ROSAS GOMEZ</t>
  </si>
  <si>
    <t>ALONSO MIGUEL ANGEL TAVAREZ VERA</t>
  </si>
  <si>
    <t>JOSELYN MONTSERRAT ARIAS DIAZ</t>
  </si>
  <si>
    <t>ALMA DANIELA VENEGAS GARCIA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</si>
</sst>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0" fontId="7" fillId="0" borderId="0" xfId="0" applyFont="1" applyAlignment="1">
      <alignment horizontal="center"/>
    </xf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0" fontId="4" fillId="0" borderId="0" xfId="0" applyFont="1" applyFill="1" applyAlignment="1">
      <alignment horizontal="center"/>
    </xf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4" fontId="0" fillId="0" borderId="0" xfId="0" applyNumberFormat="1" applyFont="1"/>
    <xf numFmtId="43" fontId="4" fillId="0" borderId="0" xfId="0" applyNumberFormat="1" applyFont="1"/>
    <xf numFmtId="0" fontId="4" fillId="0" borderId="0" xfId="0" applyFont="1" applyBorder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V210"/>
  <sheetViews>
    <sheetView topLeftCell="B181" zoomScale="80" zoomScaleNormal="80" workbookViewId="0">
      <pane xSplit="2" topLeftCell="D1" activePane="topRight" state="frozen"/>
      <selection activeCell="B67" sqref="B67"/>
      <selection pane="topRight" activeCell="C59" sqref="C59:C72"/>
    </sheetView>
  </sheetViews>
  <sheetFormatPr baseColWidth="10" defaultRowHeight="15"/>
  <cols>
    <col min="1" max="1" width="11.42578125" style="2"/>
    <col min="2" max="2" width="6.42578125" customWidth="1"/>
    <col min="3" max="3" width="45.7109375" style="57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</cols>
  <sheetData>
    <row r="1" spans="2:20" ht="15.75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2:20" ht="15.75">
      <c r="B2" s="70" t="s">
        <v>442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2:20" ht="15.75">
      <c r="B3" s="37"/>
      <c r="C3" s="72"/>
      <c r="D3" s="37"/>
      <c r="E3" s="37"/>
      <c r="F3" s="37"/>
      <c r="G3" s="37"/>
      <c r="H3" s="37"/>
      <c r="I3" s="37"/>
      <c r="J3" s="37"/>
      <c r="K3" s="37"/>
      <c r="L3" s="65"/>
      <c r="M3" s="37"/>
      <c r="N3" s="37"/>
      <c r="O3" s="37"/>
      <c r="P3" s="37"/>
      <c r="Q3" s="37"/>
      <c r="R3" s="37"/>
      <c r="S3" s="37"/>
      <c r="T3" s="37"/>
    </row>
    <row r="4" spans="2:20" ht="15.7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</row>
    <row r="5" spans="2:20" ht="15.75">
      <c r="B5" s="2"/>
      <c r="C5" s="8" t="s">
        <v>20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</row>
    <row r="6" spans="2:20" ht="15.75">
      <c r="B6" s="32">
        <v>1</v>
      </c>
      <c r="C6" s="3" t="s">
        <v>264</v>
      </c>
      <c r="D6" s="4" t="s">
        <v>21</v>
      </c>
      <c r="E6" s="4" t="s">
        <v>22</v>
      </c>
      <c r="F6" s="5" t="s">
        <v>23</v>
      </c>
      <c r="G6" s="5" t="s">
        <v>288</v>
      </c>
      <c r="H6" s="5" t="s">
        <v>24</v>
      </c>
      <c r="I6" s="12">
        <v>25985</v>
      </c>
      <c r="J6" s="21"/>
      <c r="K6" s="10"/>
      <c r="L6" s="54"/>
      <c r="M6" s="2"/>
      <c r="N6" s="2"/>
      <c r="O6" s="10">
        <f t="shared" ref="O6:O30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</row>
    <row r="7" spans="2:20" s="57" customFormat="1" ht="15.75">
      <c r="B7" s="32">
        <v>2</v>
      </c>
      <c r="C7" s="24" t="s">
        <v>212</v>
      </c>
      <c r="D7" s="4" t="s">
        <v>380</v>
      </c>
      <c r="E7" s="4" t="s">
        <v>22</v>
      </c>
      <c r="F7" s="5" t="s">
        <v>28</v>
      </c>
      <c r="G7" s="5" t="s">
        <v>381</v>
      </c>
      <c r="H7" s="5" t="s">
        <v>46</v>
      </c>
      <c r="I7" s="12">
        <v>4953.2</v>
      </c>
      <c r="J7" s="21"/>
      <c r="K7" s="33"/>
      <c r="L7" s="61"/>
      <c r="O7" s="33">
        <f t="shared" si="0"/>
        <v>4953.2</v>
      </c>
      <c r="P7" s="21">
        <v>453.2</v>
      </c>
      <c r="T7" s="33">
        <f t="shared" ref="T7" si="1">SUM(O7-P7-Q7-R7-S7)</f>
        <v>4500</v>
      </c>
    </row>
    <row r="8" spans="2:20" ht="15.75">
      <c r="B8" s="32">
        <v>3</v>
      </c>
      <c r="C8" s="3" t="s">
        <v>268</v>
      </c>
      <c r="D8" s="4" t="s">
        <v>265</v>
      </c>
      <c r="E8" s="4" t="s">
        <v>267</v>
      </c>
      <c r="F8" s="5" t="s">
        <v>23</v>
      </c>
      <c r="G8" s="5" t="s">
        <v>368</v>
      </c>
      <c r="H8" s="5" t="s">
        <v>24</v>
      </c>
      <c r="I8" s="12">
        <v>14700</v>
      </c>
      <c r="J8" s="21"/>
      <c r="K8" s="10"/>
      <c r="L8" s="54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ref="T8:T27" si="2">SUM(O8-P8-Q8-R8-S8)</f>
        <v>12138.61</v>
      </c>
    </row>
    <row r="9" spans="2:20" ht="15.75">
      <c r="B9" s="32">
        <v>4</v>
      </c>
      <c r="C9" s="3" t="s">
        <v>48</v>
      </c>
      <c r="D9" s="4" t="s">
        <v>266</v>
      </c>
      <c r="E9" s="4" t="s">
        <v>30</v>
      </c>
      <c r="F9" s="5" t="s">
        <v>28</v>
      </c>
      <c r="G9" s="5" t="s">
        <v>289</v>
      </c>
      <c r="H9" s="5" t="s">
        <v>24</v>
      </c>
      <c r="I9" s="12">
        <v>11000</v>
      </c>
      <c r="J9" s="21"/>
      <c r="K9" s="10"/>
      <c r="L9" s="54"/>
      <c r="M9" s="2"/>
      <c r="N9" s="2"/>
      <c r="O9" s="10">
        <f t="shared" si="0"/>
        <v>11000</v>
      </c>
      <c r="P9" s="21">
        <v>1711.43</v>
      </c>
      <c r="Q9" s="2"/>
      <c r="R9" s="2"/>
      <c r="S9" s="2"/>
      <c r="T9" s="10">
        <f t="shared" si="2"/>
        <v>9288.57</v>
      </c>
    </row>
    <row r="10" spans="2:20" ht="15.75">
      <c r="B10" s="32">
        <v>5</v>
      </c>
      <c r="C10" s="3" t="s">
        <v>269</v>
      </c>
      <c r="D10" s="4" t="s">
        <v>31</v>
      </c>
      <c r="E10" s="4" t="s">
        <v>32</v>
      </c>
      <c r="F10" s="5" t="s">
        <v>23</v>
      </c>
      <c r="G10" s="5" t="s">
        <v>368</v>
      </c>
      <c r="H10" s="5" t="s">
        <v>24</v>
      </c>
      <c r="I10" s="12">
        <v>12070.3</v>
      </c>
      <c r="J10" s="21"/>
      <c r="K10" s="10"/>
      <c r="L10" s="54"/>
      <c r="M10" s="2"/>
      <c r="N10" s="2"/>
      <c r="O10" s="10">
        <f t="shared" si="0"/>
        <v>12070.3</v>
      </c>
      <c r="P10" s="21">
        <v>1942.61</v>
      </c>
      <c r="Q10" s="2"/>
      <c r="R10" s="2"/>
      <c r="S10" s="2"/>
      <c r="T10" s="10">
        <f t="shared" si="2"/>
        <v>10127.689999999999</v>
      </c>
    </row>
    <row r="11" spans="2:20" ht="15.75">
      <c r="B11" s="32">
        <v>6</v>
      </c>
      <c r="C11" s="3" t="s">
        <v>270</v>
      </c>
      <c r="D11" s="4" t="s">
        <v>31</v>
      </c>
      <c r="E11" s="4" t="s">
        <v>32</v>
      </c>
      <c r="F11" s="5" t="s">
        <v>23</v>
      </c>
      <c r="G11" s="5" t="s">
        <v>290</v>
      </c>
      <c r="H11" s="5" t="s">
        <v>24</v>
      </c>
      <c r="I11" s="12">
        <v>12070.3</v>
      </c>
      <c r="J11" s="21"/>
      <c r="K11" s="10"/>
      <c r="L11" s="54"/>
      <c r="M11" s="2"/>
      <c r="N11" s="2"/>
      <c r="O11" s="10">
        <f t="shared" si="0"/>
        <v>12070.3</v>
      </c>
      <c r="P11" s="21">
        <v>1942.61</v>
      </c>
      <c r="Q11" s="2"/>
      <c r="R11" s="2"/>
      <c r="S11" s="2"/>
      <c r="T11" s="10">
        <f t="shared" si="2"/>
        <v>10127.689999999999</v>
      </c>
    </row>
    <row r="12" spans="2:20" ht="15.75">
      <c r="B12" s="32">
        <v>7</v>
      </c>
      <c r="C12" s="3" t="s">
        <v>271</v>
      </c>
      <c r="D12" s="4" t="s">
        <v>31</v>
      </c>
      <c r="E12" s="4" t="s">
        <v>32</v>
      </c>
      <c r="F12" s="5" t="s">
        <v>23</v>
      </c>
      <c r="G12" s="5" t="s">
        <v>291</v>
      </c>
      <c r="H12" s="5" t="s">
        <v>24</v>
      </c>
      <c r="I12" s="12">
        <v>12070.3</v>
      </c>
      <c r="J12" s="21"/>
      <c r="K12" s="10"/>
      <c r="L12" s="54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>SUM(O12-P12-Q12-R12-S12)</f>
        <v>10127.689999999999</v>
      </c>
    </row>
    <row r="13" spans="2:20" ht="15.75">
      <c r="B13" s="32">
        <v>8</v>
      </c>
      <c r="C13" s="3" t="s">
        <v>246</v>
      </c>
      <c r="D13" s="4" t="s">
        <v>31</v>
      </c>
      <c r="E13" s="4" t="s">
        <v>32</v>
      </c>
      <c r="F13" s="5" t="s">
        <v>23</v>
      </c>
      <c r="G13" s="5" t="s">
        <v>292</v>
      </c>
      <c r="H13" s="5" t="s">
        <v>24</v>
      </c>
      <c r="I13" s="12">
        <v>12070.3</v>
      </c>
      <c r="J13" s="21"/>
      <c r="K13" s="10"/>
      <c r="L13" s="54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 t="shared" si="2"/>
        <v>10127.689999999999</v>
      </c>
    </row>
    <row r="14" spans="2:20" ht="15.75">
      <c r="B14" s="32">
        <v>9</v>
      </c>
      <c r="C14" s="3" t="s">
        <v>247</v>
      </c>
      <c r="D14" s="4" t="s">
        <v>31</v>
      </c>
      <c r="E14" s="4" t="s">
        <v>32</v>
      </c>
      <c r="F14" s="5" t="s">
        <v>23</v>
      </c>
      <c r="G14" s="5" t="s">
        <v>293</v>
      </c>
      <c r="H14" s="5" t="s">
        <v>24</v>
      </c>
      <c r="I14" s="12">
        <v>12070.3</v>
      </c>
      <c r="J14" s="21"/>
      <c r="K14" s="10"/>
      <c r="L14" s="54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 t="shared" si="2"/>
        <v>10127.689999999999</v>
      </c>
    </row>
    <row r="15" spans="2:20" ht="15.75">
      <c r="B15" s="32">
        <v>10</v>
      </c>
      <c r="C15" s="3" t="s">
        <v>272</v>
      </c>
      <c r="D15" s="4" t="s">
        <v>31</v>
      </c>
      <c r="E15" s="4" t="s">
        <v>32</v>
      </c>
      <c r="F15" s="5" t="s">
        <v>23</v>
      </c>
      <c r="G15" s="5" t="s">
        <v>294</v>
      </c>
      <c r="H15" s="5" t="s">
        <v>24</v>
      </c>
      <c r="I15" s="12">
        <v>12070.3</v>
      </c>
      <c r="J15" s="21"/>
      <c r="K15" s="10"/>
      <c r="L15" s="54"/>
      <c r="M15" s="2"/>
      <c r="N15" s="2"/>
      <c r="O15" s="10">
        <f t="shared" si="0"/>
        <v>12070.3</v>
      </c>
      <c r="P15" s="21">
        <v>1942.61</v>
      </c>
      <c r="Q15" s="54"/>
      <c r="R15" s="2"/>
      <c r="S15" s="2"/>
      <c r="T15" s="10">
        <f t="shared" si="2"/>
        <v>10127.689999999999</v>
      </c>
    </row>
    <row r="16" spans="2:20" ht="15.75">
      <c r="B16" s="32">
        <v>11</v>
      </c>
      <c r="C16" s="3" t="s">
        <v>391</v>
      </c>
      <c r="D16" s="4" t="s">
        <v>31</v>
      </c>
      <c r="E16" s="4" t="s">
        <v>32</v>
      </c>
      <c r="F16" s="5" t="s">
        <v>23</v>
      </c>
      <c r="G16" s="5" t="s">
        <v>295</v>
      </c>
      <c r="H16" s="5" t="s">
        <v>24</v>
      </c>
      <c r="I16" s="12">
        <v>12070.3</v>
      </c>
      <c r="J16" s="21"/>
      <c r="K16" s="10"/>
      <c r="L16" s="54"/>
      <c r="M16" s="2"/>
      <c r="N16" s="2"/>
      <c r="O16" s="10">
        <f t="shared" si="0"/>
        <v>12070.3</v>
      </c>
      <c r="P16" s="21">
        <v>1942.61</v>
      </c>
      <c r="Q16" s="2"/>
      <c r="R16" s="2"/>
      <c r="S16" s="2"/>
      <c r="T16" s="10">
        <f t="shared" si="2"/>
        <v>10127.689999999999</v>
      </c>
    </row>
    <row r="17" spans="2:20" ht="15.75">
      <c r="B17" s="32">
        <v>12</v>
      </c>
      <c r="C17" s="3" t="s">
        <v>273</v>
      </c>
      <c r="D17" s="4" t="s">
        <v>31</v>
      </c>
      <c r="E17" s="4" t="s">
        <v>32</v>
      </c>
      <c r="F17" s="5" t="s">
        <v>23</v>
      </c>
      <c r="G17" s="5" t="s">
        <v>297</v>
      </c>
      <c r="H17" s="5" t="s">
        <v>24</v>
      </c>
      <c r="I17" s="12">
        <v>12070.3</v>
      </c>
      <c r="J17" s="21"/>
      <c r="K17" s="10"/>
      <c r="L17" s="54"/>
      <c r="M17" s="2"/>
      <c r="N17" s="2"/>
      <c r="O17" s="10">
        <f t="shared" si="0"/>
        <v>12070.3</v>
      </c>
      <c r="P17" s="21">
        <v>1942.61</v>
      </c>
      <c r="Q17" s="2"/>
      <c r="R17" s="2"/>
      <c r="S17" s="2"/>
      <c r="T17" s="10">
        <f t="shared" si="2"/>
        <v>10127.689999999999</v>
      </c>
    </row>
    <row r="18" spans="2:20" s="2" customFormat="1" ht="15.75">
      <c r="B18" s="32">
        <v>13</v>
      </c>
      <c r="C18" s="3" t="s">
        <v>274</v>
      </c>
      <c r="D18" s="4" t="s">
        <v>31</v>
      </c>
      <c r="E18" s="4" t="s">
        <v>32</v>
      </c>
      <c r="F18" s="5" t="s">
        <v>23</v>
      </c>
      <c r="G18" s="5" t="s">
        <v>296</v>
      </c>
      <c r="H18" s="5" t="s">
        <v>24</v>
      </c>
      <c r="I18" s="12">
        <v>12070.3</v>
      </c>
      <c r="J18" s="21"/>
      <c r="K18" s="10"/>
      <c r="L18" s="54"/>
      <c r="O18" s="10">
        <f t="shared" si="0"/>
        <v>12070.3</v>
      </c>
      <c r="P18" s="21">
        <v>1942.61</v>
      </c>
      <c r="T18" s="10">
        <f t="shared" si="2"/>
        <v>10127.689999999999</v>
      </c>
    </row>
    <row r="19" spans="2:20" s="57" customFormat="1" ht="15.75">
      <c r="B19" s="32">
        <v>14</v>
      </c>
      <c r="C19" s="3" t="s">
        <v>275</v>
      </c>
      <c r="D19" s="4" t="s">
        <v>33</v>
      </c>
      <c r="E19" s="4" t="s">
        <v>34</v>
      </c>
      <c r="F19" s="5" t="s">
        <v>28</v>
      </c>
      <c r="G19" s="5" t="s">
        <v>298</v>
      </c>
      <c r="H19" s="5" t="s">
        <v>24</v>
      </c>
      <c r="I19" s="12">
        <v>11000</v>
      </c>
      <c r="J19" s="21"/>
      <c r="K19" s="33"/>
      <c r="L19" s="61"/>
      <c r="O19" s="33">
        <f t="shared" si="0"/>
        <v>11000</v>
      </c>
      <c r="P19" s="21">
        <v>1711.43</v>
      </c>
      <c r="T19" s="33">
        <f t="shared" si="2"/>
        <v>9288.57</v>
      </c>
    </row>
    <row r="20" spans="2:20" s="2" customFormat="1" ht="15.75">
      <c r="B20" s="32">
        <v>15</v>
      </c>
      <c r="C20" s="3" t="s">
        <v>57</v>
      </c>
      <c r="D20" s="4" t="s">
        <v>383</v>
      </c>
      <c r="E20" s="4" t="s">
        <v>34</v>
      </c>
      <c r="F20" s="5" t="s">
        <v>28</v>
      </c>
      <c r="G20" s="5" t="s">
        <v>382</v>
      </c>
      <c r="H20" s="5" t="s">
        <v>46</v>
      </c>
      <c r="I20" s="12">
        <v>4595</v>
      </c>
      <c r="J20" s="21"/>
      <c r="K20" s="10"/>
      <c r="L20" s="61"/>
      <c r="M20" s="54"/>
      <c r="N20" s="10"/>
      <c r="O20" s="10">
        <f t="shared" si="0"/>
        <v>4595</v>
      </c>
      <c r="P20" s="21">
        <v>395.78</v>
      </c>
      <c r="T20" s="10">
        <f t="shared" si="2"/>
        <v>4199.22</v>
      </c>
    </row>
    <row r="21" spans="2:20" s="2" customFormat="1" ht="15.75">
      <c r="B21" s="32">
        <v>16</v>
      </c>
      <c r="C21" s="24" t="s">
        <v>228</v>
      </c>
      <c r="D21" s="4" t="s">
        <v>385</v>
      </c>
      <c r="E21" s="4" t="s">
        <v>37</v>
      </c>
      <c r="F21" s="5" t="s">
        <v>28</v>
      </c>
      <c r="G21" s="5" t="s">
        <v>431</v>
      </c>
      <c r="H21" s="5" t="s">
        <v>24</v>
      </c>
      <c r="I21" s="7">
        <v>5159.5</v>
      </c>
      <c r="J21" s="6"/>
      <c r="K21" s="33"/>
      <c r="L21" s="57"/>
      <c r="M21" s="61"/>
      <c r="N21" s="57"/>
      <c r="O21" s="10">
        <f t="shared" si="0"/>
        <v>5159.5</v>
      </c>
      <c r="P21" s="6">
        <v>490.17</v>
      </c>
      <c r="Q21" s="57"/>
      <c r="R21" s="57"/>
      <c r="S21" s="57"/>
      <c r="T21" s="10">
        <f t="shared" si="2"/>
        <v>4669.33</v>
      </c>
    </row>
    <row r="22" spans="2:20" s="2" customFormat="1" ht="15.75">
      <c r="B22" s="32">
        <v>17</v>
      </c>
      <c r="C22" s="3" t="s">
        <v>249</v>
      </c>
      <c r="D22" s="4" t="s">
        <v>384</v>
      </c>
      <c r="E22" s="4" t="s">
        <v>375</v>
      </c>
      <c r="F22" s="5" t="s">
        <v>28</v>
      </c>
      <c r="G22" s="5" t="s">
        <v>367</v>
      </c>
      <c r="H22" s="5" t="s">
        <v>46</v>
      </c>
      <c r="I22" s="7">
        <v>3325</v>
      </c>
      <c r="J22" s="6"/>
      <c r="K22" s="10"/>
      <c r="L22" s="10"/>
      <c r="M22" s="10"/>
      <c r="N22" s="10"/>
      <c r="O22" s="10">
        <f t="shared" si="0"/>
        <v>3325</v>
      </c>
      <c r="P22" s="21">
        <v>115.26</v>
      </c>
      <c r="Q22" s="10"/>
      <c r="R22" s="6">
        <v>500</v>
      </c>
      <c r="T22" s="10">
        <f t="shared" si="2"/>
        <v>2709.74</v>
      </c>
    </row>
    <row r="23" spans="2:20" ht="15.75">
      <c r="B23" s="32">
        <v>18</v>
      </c>
      <c r="C23" s="32" t="s">
        <v>41</v>
      </c>
      <c r="D23" s="4" t="s">
        <v>39</v>
      </c>
      <c r="E23" s="4" t="s">
        <v>40</v>
      </c>
      <c r="F23" s="5" t="s">
        <v>28</v>
      </c>
      <c r="G23" s="5" t="s">
        <v>300</v>
      </c>
      <c r="H23" s="5" t="s">
        <v>26</v>
      </c>
      <c r="I23" s="12">
        <v>2293</v>
      </c>
      <c r="J23" s="21">
        <v>40.72</v>
      </c>
      <c r="K23" s="10"/>
      <c r="L23" s="54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2"/>
        <v>2333.7199999999998</v>
      </c>
    </row>
    <row r="24" spans="2:20" ht="15.75">
      <c r="B24" s="32">
        <v>19</v>
      </c>
      <c r="C24" s="3" t="s">
        <v>283</v>
      </c>
      <c r="D24" s="4" t="s">
        <v>160</v>
      </c>
      <c r="E24" s="4" t="s">
        <v>43</v>
      </c>
      <c r="F24" s="5" t="s">
        <v>28</v>
      </c>
      <c r="G24" s="5" t="s">
        <v>301</v>
      </c>
      <c r="H24" s="5" t="s">
        <v>24</v>
      </c>
      <c r="I24" s="12">
        <v>5159.5</v>
      </c>
      <c r="J24" s="21"/>
      <c r="K24" s="10"/>
      <c r="L24" s="54"/>
      <c r="M24" s="2"/>
      <c r="N24" s="2"/>
      <c r="O24" s="10">
        <f t="shared" si="0"/>
        <v>5159.5</v>
      </c>
      <c r="P24" s="21">
        <v>490.17</v>
      </c>
      <c r="Q24" s="2"/>
      <c r="R24" s="2"/>
      <c r="S24" s="2"/>
      <c r="T24" s="10">
        <f t="shared" si="2"/>
        <v>4669.33</v>
      </c>
    </row>
    <row r="25" spans="2:20" ht="15.75">
      <c r="B25" s="32">
        <v>20</v>
      </c>
      <c r="C25" s="4" t="s">
        <v>276</v>
      </c>
      <c r="D25" s="4" t="s">
        <v>385</v>
      </c>
      <c r="E25" s="4" t="s">
        <v>44</v>
      </c>
      <c r="F25" s="5" t="s">
        <v>28</v>
      </c>
      <c r="G25" s="5" t="s">
        <v>302</v>
      </c>
      <c r="H25" s="5" t="s">
        <v>24</v>
      </c>
      <c r="I25" s="12">
        <v>5159.5</v>
      </c>
      <c r="J25" s="21"/>
      <c r="K25" s="10"/>
      <c r="L25" s="54"/>
      <c r="M25" s="2"/>
      <c r="N25" s="2"/>
      <c r="O25" s="10">
        <f t="shared" si="0"/>
        <v>5159.5</v>
      </c>
      <c r="P25" s="21">
        <v>490.17</v>
      </c>
      <c r="Q25" s="2"/>
      <c r="R25" s="2"/>
      <c r="S25" s="2"/>
      <c r="T25" s="10">
        <f t="shared" si="2"/>
        <v>4669.33</v>
      </c>
    </row>
    <row r="26" spans="2:20" ht="15.75">
      <c r="B26" s="32">
        <v>21</v>
      </c>
      <c r="C26" s="3" t="s">
        <v>284</v>
      </c>
      <c r="D26" s="4" t="s">
        <v>386</v>
      </c>
      <c r="E26" s="4" t="s">
        <v>49</v>
      </c>
      <c r="F26" s="5" t="s">
        <v>28</v>
      </c>
      <c r="G26" s="5" t="s">
        <v>303</v>
      </c>
      <c r="H26" s="5" t="s">
        <v>24</v>
      </c>
      <c r="I26" s="7">
        <v>6933.9</v>
      </c>
      <c r="J26" s="6"/>
      <c r="K26" s="10"/>
      <c r="L26" s="54"/>
      <c r="M26" s="2"/>
      <c r="N26" s="2"/>
      <c r="O26" s="10">
        <f t="shared" si="0"/>
        <v>6933.9</v>
      </c>
      <c r="P26" s="6">
        <v>842.91</v>
      </c>
      <c r="Q26" s="2"/>
      <c r="R26" s="2"/>
      <c r="S26" s="2"/>
      <c r="T26" s="10">
        <f t="shared" si="2"/>
        <v>6090.99</v>
      </c>
    </row>
    <row r="27" spans="2:20" s="57" customFormat="1" ht="15.75">
      <c r="B27" s="32">
        <v>22</v>
      </c>
      <c r="C27" s="3" t="s">
        <v>250</v>
      </c>
      <c r="D27" s="4" t="s">
        <v>280</v>
      </c>
      <c r="E27" s="4" t="s">
        <v>251</v>
      </c>
      <c r="F27" s="5" t="s">
        <v>28</v>
      </c>
      <c r="G27" s="5" t="s">
        <v>370</v>
      </c>
      <c r="H27" s="5" t="s">
        <v>24</v>
      </c>
      <c r="I27" s="7">
        <v>5159.5</v>
      </c>
      <c r="J27" s="6"/>
      <c r="K27" s="33"/>
      <c r="M27" s="61"/>
      <c r="O27" s="33">
        <f t="shared" si="0"/>
        <v>5159.5</v>
      </c>
      <c r="P27" s="6">
        <v>490.17</v>
      </c>
      <c r="T27" s="33">
        <f t="shared" si="2"/>
        <v>4669.33</v>
      </c>
    </row>
    <row r="28" spans="2:20" s="2" customFormat="1" ht="15.75">
      <c r="B28" s="32">
        <v>23</v>
      </c>
      <c r="C28" s="3" t="s">
        <v>240</v>
      </c>
      <c r="D28" s="4" t="s">
        <v>385</v>
      </c>
      <c r="E28" s="4" t="s">
        <v>241</v>
      </c>
      <c r="F28" s="5" t="s">
        <v>28</v>
      </c>
      <c r="G28" s="5" t="s">
        <v>371</v>
      </c>
      <c r="H28" s="5" t="s">
        <v>24</v>
      </c>
      <c r="I28" s="7">
        <v>5159.5</v>
      </c>
      <c r="J28" s="6"/>
      <c r="K28" s="10"/>
      <c r="L28" s="54"/>
      <c r="N28" s="10"/>
      <c r="O28" s="10">
        <f t="shared" si="0"/>
        <v>5159.5</v>
      </c>
      <c r="P28" s="6">
        <v>490.17</v>
      </c>
      <c r="T28" s="10">
        <f>SUM(O28-P28-Q28-R28-S28)</f>
        <v>4669.33</v>
      </c>
    </row>
    <row r="29" spans="2:20" s="2" customFormat="1" ht="15.75">
      <c r="B29" s="32">
        <v>24</v>
      </c>
      <c r="C29" s="3" t="s">
        <v>285</v>
      </c>
      <c r="D29" s="4" t="s">
        <v>387</v>
      </c>
      <c r="E29" s="4" t="s">
        <v>435</v>
      </c>
      <c r="F29" s="5" t="s">
        <v>28</v>
      </c>
      <c r="G29" s="5" t="s">
        <v>304</v>
      </c>
      <c r="H29" s="5" t="s">
        <v>24</v>
      </c>
      <c r="I29" s="7">
        <v>4239.8999999999996</v>
      </c>
      <c r="J29" s="6"/>
      <c r="K29" s="10"/>
      <c r="L29" s="54"/>
      <c r="M29" s="54"/>
      <c r="N29" s="54"/>
      <c r="O29" s="10">
        <f t="shared" si="0"/>
        <v>4239.8999999999996</v>
      </c>
      <c r="P29" s="6">
        <v>339.9</v>
      </c>
      <c r="Q29" s="10"/>
      <c r="R29" s="6"/>
      <c r="T29" s="10">
        <f>SUM(O29-P29-Q29-R29-S29)</f>
        <v>3899.9999999999995</v>
      </c>
    </row>
    <row r="30" spans="2:20" s="2" customFormat="1" ht="15.75">
      <c r="B30" s="32">
        <v>25</v>
      </c>
      <c r="C30" s="3" t="s">
        <v>287</v>
      </c>
      <c r="D30" s="4" t="s">
        <v>36</v>
      </c>
      <c r="E30" s="4" t="s">
        <v>206</v>
      </c>
      <c r="F30" s="5" t="s">
        <v>28</v>
      </c>
      <c r="G30" s="5" t="s">
        <v>372</v>
      </c>
      <c r="H30" s="5" t="s">
        <v>24</v>
      </c>
      <c r="I30" s="7">
        <v>3325</v>
      </c>
      <c r="J30" s="6"/>
      <c r="K30" s="10"/>
      <c r="L30" s="54"/>
      <c r="M30" s="54"/>
      <c r="N30" s="54"/>
      <c r="O30" s="10">
        <f t="shared" si="0"/>
        <v>3325</v>
      </c>
      <c r="P30" s="6">
        <v>115.26</v>
      </c>
      <c r="Q30" s="10"/>
      <c r="R30" s="6"/>
      <c r="T30" s="10">
        <f>SUM(O30-P30-Q30-R30-S30)</f>
        <v>3209.74</v>
      </c>
    </row>
    <row r="31" spans="2:20" ht="15.75">
      <c r="B31" s="2"/>
      <c r="C31" s="51" t="s">
        <v>50</v>
      </c>
      <c r="D31" s="4"/>
      <c r="E31" s="4"/>
      <c r="F31" s="5"/>
      <c r="G31" s="5"/>
      <c r="H31" s="5"/>
      <c r="I31" s="14">
        <f t="shared" ref="I31:T31" si="3">SUM(I6:I30)</f>
        <v>226780.19999999998</v>
      </c>
      <c r="J31" s="14">
        <f t="shared" si="3"/>
        <v>40.72</v>
      </c>
      <c r="K31" s="14">
        <f t="shared" si="3"/>
        <v>0</v>
      </c>
      <c r="L31" s="14">
        <f t="shared" si="3"/>
        <v>0</v>
      </c>
      <c r="M31" s="14">
        <f t="shared" si="3"/>
        <v>0</v>
      </c>
      <c r="N31" s="14">
        <f t="shared" si="3"/>
        <v>0</v>
      </c>
      <c r="O31" s="14">
        <f t="shared" si="3"/>
        <v>226820.91999999998</v>
      </c>
      <c r="P31" s="14">
        <f t="shared" si="3"/>
        <v>33859.369999999995</v>
      </c>
      <c r="Q31" s="14">
        <f t="shared" si="3"/>
        <v>0</v>
      </c>
      <c r="R31" s="14">
        <f t="shared" si="3"/>
        <v>500</v>
      </c>
      <c r="S31" s="14">
        <f t="shared" si="3"/>
        <v>0</v>
      </c>
      <c r="T31" s="14">
        <f t="shared" si="3"/>
        <v>192461.54999999993</v>
      </c>
    </row>
    <row r="32" spans="2:20" ht="15.75">
      <c r="B32" s="2"/>
      <c r="C32" s="3"/>
      <c r="D32" s="4"/>
      <c r="E32" s="4"/>
      <c r="F32" s="5"/>
      <c r="G32" s="5"/>
      <c r="H32" s="5"/>
      <c r="I32" s="14"/>
      <c r="J32" s="22"/>
      <c r="K32" s="2"/>
      <c r="M32" s="2"/>
      <c r="N32" s="2"/>
      <c r="O32" s="2"/>
      <c r="P32" s="22"/>
      <c r="Q32" s="2"/>
      <c r="R32" s="2"/>
      <c r="S32" s="2"/>
      <c r="T32" s="2"/>
    </row>
    <row r="33" spans="2:21" ht="15.75">
      <c r="B33" s="2"/>
      <c r="C33" s="8" t="s">
        <v>51</v>
      </c>
      <c r="D33" s="15"/>
      <c r="E33" s="15"/>
      <c r="F33" s="15"/>
      <c r="G33" s="15"/>
      <c r="H33" s="15"/>
      <c r="I33" s="15"/>
      <c r="J33" s="15"/>
      <c r="K33" s="2"/>
      <c r="M33" s="2"/>
      <c r="N33" s="2"/>
      <c r="O33" s="2"/>
      <c r="P33" s="15"/>
      <c r="Q33" s="2"/>
      <c r="R33" s="2"/>
      <c r="S33" s="2"/>
      <c r="T33" s="2"/>
    </row>
    <row r="34" spans="2:21" ht="15.75">
      <c r="B34" s="32">
        <v>26</v>
      </c>
      <c r="C34" s="3" t="s">
        <v>52</v>
      </c>
      <c r="D34" s="4" t="s">
        <v>53</v>
      </c>
      <c r="E34" s="16" t="s">
        <v>54</v>
      </c>
      <c r="F34" s="13" t="s">
        <v>28</v>
      </c>
      <c r="G34" s="5" t="s">
        <v>305</v>
      </c>
      <c r="H34" s="13" t="s">
        <v>24</v>
      </c>
      <c r="I34" s="12">
        <v>14685.3</v>
      </c>
      <c r="J34" s="23"/>
      <c r="K34" s="10"/>
      <c r="L34" s="61"/>
      <c r="M34" s="2"/>
      <c r="N34" s="2"/>
      <c r="O34" s="10">
        <f t="shared" ref="O34:O44" si="4">I34+J34+K34+L34+M34+N34</f>
        <v>14685.3</v>
      </c>
      <c r="P34" s="23">
        <v>2557.66</v>
      </c>
      <c r="Q34" s="2"/>
      <c r="R34" s="2"/>
      <c r="S34" s="2"/>
      <c r="T34" s="10">
        <f>SUM(O34-P34-Q34-R34-S34)</f>
        <v>12127.64</v>
      </c>
    </row>
    <row r="35" spans="2:21" ht="15.75">
      <c r="B35" s="32">
        <v>27</v>
      </c>
      <c r="C35" s="3" t="s">
        <v>55</v>
      </c>
      <c r="D35" s="4" t="s">
        <v>56</v>
      </c>
      <c r="E35" s="4" t="s">
        <v>51</v>
      </c>
      <c r="F35" s="5" t="s">
        <v>28</v>
      </c>
      <c r="G35" s="5" t="s">
        <v>306</v>
      </c>
      <c r="H35" s="5" t="s">
        <v>46</v>
      </c>
      <c r="I35" s="12">
        <v>4200</v>
      </c>
      <c r="J35" s="21"/>
      <c r="K35" s="10"/>
      <c r="L35" s="61"/>
      <c r="M35" s="2"/>
      <c r="N35" s="10"/>
      <c r="O35" s="10">
        <f t="shared" si="4"/>
        <v>4200</v>
      </c>
      <c r="P35" s="21">
        <v>335.56</v>
      </c>
      <c r="Q35" s="2"/>
      <c r="R35" s="2"/>
      <c r="S35" s="2"/>
      <c r="T35" s="10">
        <f t="shared" ref="T35:T44" si="5">SUM(O35-P35-Q35-R35-S35)</f>
        <v>3864.44</v>
      </c>
    </row>
    <row r="36" spans="2:21" ht="15.75">
      <c r="B36" s="32">
        <v>28</v>
      </c>
      <c r="C36" s="3" t="s">
        <v>58</v>
      </c>
      <c r="D36" s="4" t="s">
        <v>59</v>
      </c>
      <c r="E36" s="4" t="s">
        <v>51</v>
      </c>
      <c r="F36" s="5" t="s">
        <v>28</v>
      </c>
      <c r="G36" s="5" t="s">
        <v>307</v>
      </c>
      <c r="H36" s="5" t="s">
        <v>46</v>
      </c>
      <c r="I36" s="12">
        <v>4200</v>
      </c>
      <c r="J36" s="21"/>
      <c r="K36" s="10"/>
      <c r="L36" s="61"/>
      <c r="M36" s="56"/>
      <c r="N36" s="10"/>
      <c r="O36" s="10">
        <f t="shared" si="4"/>
        <v>4200</v>
      </c>
      <c r="P36" s="21">
        <v>335.56</v>
      </c>
      <c r="Q36" s="2"/>
      <c r="R36" s="2"/>
      <c r="S36" s="2"/>
      <c r="T36" s="10">
        <f t="shared" si="5"/>
        <v>3864.44</v>
      </c>
    </row>
    <row r="37" spans="2:21" s="2" customFormat="1" ht="15.75">
      <c r="B37" s="32">
        <v>29</v>
      </c>
      <c r="C37" s="32" t="s">
        <v>418</v>
      </c>
      <c r="D37" s="27" t="s">
        <v>59</v>
      </c>
      <c r="E37" s="27" t="s">
        <v>51</v>
      </c>
      <c r="F37" s="26" t="s">
        <v>28</v>
      </c>
      <c r="G37" s="26" t="s">
        <v>419</v>
      </c>
      <c r="H37" s="26" t="s">
        <v>46</v>
      </c>
      <c r="I37" s="69">
        <v>4200</v>
      </c>
      <c r="J37" s="21"/>
      <c r="K37" s="10"/>
      <c r="L37" s="61"/>
      <c r="M37" s="56"/>
      <c r="N37" s="10"/>
      <c r="O37" s="10">
        <v>4200</v>
      </c>
      <c r="P37" s="21">
        <v>335.56</v>
      </c>
      <c r="T37" s="10">
        <v>3864.44</v>
      </c>
    </row>
    <row r="38" spans="2:21" ht="15.75">
      <c r="B38" s="32">
        <v>30</v>
      </c>
      <c r="C38" s="3" t="s">
        <v>60</v>
      </c>
      <c r="D38" s="4" t="s">
        <v>59</v>
      </c>
      <c r="E38" s="4" t="s">
        <v>51</v>
      </c>
      <c r="F38" s="5" t="s">
        <v>28</v>
      </c>
      <c r="G38" s="5" t="s">
        <v>308</v>
      </c>
      <c r="H38" s="5" t="s">
        <v>46</v>
      </c>
      <c r="I38" s="12">
        <v>4200</v>
      </c>
      <c r="J38" s="21"/>
      <c r="K38" s="10"/>
      <c r="L38" s="61"/>
      <c r="M38" s="2"/>
      <c r="N38" s="2"/>
      <c r="O38" s="10">
        <f t="shared" si="4"/>
        <v>4200</v>
      </c>
      <c r="P38" s="21">
        <v>335.56</v>
      </c>
      <c r="Q38" s="2"/>
      <c r="R38" s="2"/>
      <c r="S38" s="2"/>
      <c r="T38" s="10">
        <f t="shared" si="5"/>
        <v>3864.44</v>
      </c>
    </row>
    <row r="39" spans="2:21" ht="15.75">
      <c r="B39" s="32">
        <v>31</v>
      </c>
      <c r="C39" s="3" t="s">
        <v>61</v>
      </c>
      <c r="D39" s="4" t="s">
        <v>385</v>
      </c>
      <c r="E39" s="4" t="s">
        <v>62</v>
      </c>
      <c r="F39" s="5" t="s">
        <v>28</v>
      </c>
      <c r="G39" s="5" t="s">
        <v>309</v>
      </c>
      <c r="H39" s="5" t="s">
        <v>24</v>
      </c>
      <c r="I39" s="17">
        <v>5159.5</v>
      </c>
      <c r="J39" s="24"/>
      <c r="K39" s="10"/>
      <c r="L39" s="61"/>
      <c r="M39" s="2"/>
      <c r="N39" s="10"/>
      <c r="O39" s="10">
        <f t="shared" si="4"/>
        <v>5159.5</v>
      </c>
      <c r="P39" s="24">
        <v>490.17</v>
      </c>
      <c r="Q39" s="2"/>
      <c r="R39" s="2"/>
      <c r="S39" s="2"/>
      <c r="T39" s="10">
        <f t="shared" si="5"/>
        <v>4669.33</v>
      </c>
    </row>
    <row r="40" spans="2:21" s="2" customFormat="1" ht="15.75">
      <c r="B40" s="32">
        <v>32</v>
      </c>
      <c r="C40" s="3" t="s">
        <v>176</v>
      </c>
      <c r="D40" s="4" t="s">
        <v>25</v>
      </c>
      <c r="E40" s="4" t="s">
        <v>62</v>
      </c>
      <c r="F40" s="5" t="s">
        <v>28</v>
      </c>
      <c r="G40" s="5" t="s">
        <v>310</v>
      </c>
      <c r="H40" s="5" t="s">
        <v>26</v>
      </c>
      <c r="I40" s="12">
        <v>2866.5</v>
      </c>
      <c r="J40" s="21"/>
      <c r="K40" s="10"/>
      <c r="L40" s="61"/>
      <c r="M40" s="54"/>
      <c r="N40" s="10"/>
      <c r="O40" s="10">
        <f t="shared" si="4"/>
        <v>2866.5</v>
      </c>
      <c r="P40" s="21">
        <v>45.12</v>
      </c>
      <c r="T40" s="10">
        <f t="shared" si="5"/>
        <v>2821.38</v>
      </c>
      <c r="U40" s="56"/>
    </row>
    <row r="41" spans="2:21" s="57" customFormat="1" ht="15.75">
      <c r="B41" s="32">
        <v>33</v>
      </c>
      <c r="C41" s="3" t="s">
        <v>277</v>
      </c>
      <c r="D41" s="4" t="s">
        <v>63</v>
      </c>
      <c r="E41" s="4" t="s">
        <v>278</v>
      </c>
      <c r="F41" s="5" t="s">
        <v>28</v>
      </c>
      <c r="G41" s="5" t="s">
        <v>311</v>
      </c>
      <c r="H41" s="5" t="s">
        <v>24</v>
      </c>
      <c r="I41" s="17">
        <v>7433.9</v>
      </c>
      <c r="J41" s="24"/>
      <c r="K41" s="33"/>
      <c r="L41" s="61"/>
      <c r="O41" s="33">
        <f t="shared" si="4"/>
        <v>7433.9</v>
      </c>
      <c r="P41" s="24">
        <v>949.71</v>
      </c>
      <c r="T41" s="33">
        <f t="shared" si="5"/>
        <v>6484.19</v>
      </c>
    </row>
    <row r="42" spans="2:21" s="2" customFormat="1" ht="15.75">
      <c r="B42" s="32">
        <v>34</v>
      </c>
      <c r="C42" s="3" t="s">
        <v>211</v>
      </c>
      <c r="D42" s="4" t="s">
        <v>25</v>
      </c>
      <c r="E42" s="4" t="s">
        <v>64</v>
      </c>
      <c r="F42" s="5" t="s">
        <v>28</v>
      </c>
      <c r="G42" s="5" t="s">
        <v>312</v>
      </c>
      <c r="H42" s="5" t="s">
        <v>26</v>
      </c>
      <c r="I42" s="17">
        <v>2866.5</v>
      </c>
      <c r="J42" s="24"/>
      <c r="K42" s="10"/>
      <c r="L42" s="61"/>
      <c r="O42" s="10">
        <f t="shared" si="4"/>
        <v>2866.5</v>
      </c>
      <c r="P42" s="24">
        <v>45.12</v>
      </c>
      <c r="T42" s="10">
        <f t="shared" si="5"/>
        <v>2821.38</v>
      </c>
    </row>
    <row r="43" spans="2:21" ht="15.75">
      <c r="B43" s="32">
        <v>35</v>
      </c>
      <c r="C43" s="3" t="s">
        <v>374</v>
      </c>
      <c r="D43" s="4" t="s">
        <v>385</v>
      </c>
      <c r="E43" s="4" t="s">
        <v>65</v>
      </c>
      <c r="F43" s="5" t="s">
        <v>28</v>
      </c>
      <c r="G43" s="5" t="s">
        <v>313</v>
      </c>
      <c r="H43" s="5" t="s">
        <v>24</v>
      </c>
      <c r="I43" s="17">
        <v>5159.5</v>
      </c>
      <c r="J43" s="24"/>
      <c r="K43" s="10"/>
      <c r="L43" s="61"/>
      <c r="M43" s="2"/>
      <c r="N43" s="2"/>
      <c r="O43" s="10">
        <f t="shared" si="4"/>
        <v>5159.5</v>
      </c>
      <c r="P43" s="24">
        <v>490.17</v>
      </c>
      <c r="Q43" s="2"/>
      <c r="R43" s="2"/>
      <c r="S43" s="2"/>
      <c r="T43" s="10">
        <f t="shared" si="5"/>
        <v>4669.33</v>
      </c>
    </row>
    <row r="44" spans="2:21" ht="15.75">
      <c r="B44" s="32">
        <v>36</v>
      </c>
      <c r="C44" s="3" t="s">
        <v>66</v>
      </c>
      <c r="D44" s="4" t="s">
        <v>67</v>
      </c>
      <c r="E44" s="4" t="s">
        <v>65</v>
      </c>
      <c r="F44" s="5" t="s">
        <v>28</v>
      </c>
      <c r="G44" s="5" t="s">
        <v>314</v>
      </c>
      <c r="H44" s="5" t="s">
        <v>46</v>
      </c>
      <c r="I44" s="12">
        <v>3866.5</v>
      </c>
      <c r="J44" s="21"/>
      <c r="K44" s="10"/>
      <c r="L44" s="61"/>
      <c r="M44" s="2"/>
      <c r="N44" s="2"/>
      <c r="O44" s="10">
        <f t="shared" si="4"/>
        <v>3866.5</v>
      </c>
      <c r="P44" s="21">
        <v>299.27</v>
      </c>
      <c r="Q44" s="2"/>
      <c r="R44" s="2"/>
      <c r="S44" s="2"/>
      <c r="T44" s="10">
        <f t="shared" si="5"/>
        <v>3567.23</v>
      </c>
    </row>
    <row r="45" spans="2:21" s="2" customFormat="1" ht="15.75">
      <c r="B45" s="32">
        <v>37</v>
      </c>
      <c r="C45" s="3" t="s">
        <v>185</v>
      </c>
      <c r="D45" s="4" t="s">
        <v>67</v>
      </c>
      <c r="E45" s="4" t="s">
        <v>65</v>
      </c>
      <c r="F45" s="5" t="s">
        <v>28</v>
      </c>
      <c r="G45" s="5" t="s">
        <v>376</v>
      </c>
      <c r="H45" s="5" t="s">
        <v>46</v>
      </c>
      <c r="I45" s="7">
        <v>3612.13</v>
      </c>
      <c r="J45" s="6"/>
      <c r="K45" s="10"/>
      <c r="L45" s="10"/>
      <c r="N45" s="10"/>
      <c r="O45" s="10">
        <f t="shared" ref="O45" si="6">SUM(I45:N45)</f>
        <v>3612.13</v>
      </c>
      <c r="P45" s="6">
        <v>164.29</v>
      </c>
      <c r="T45" s="10">
        <f t="shared" ref="T45" si="7">+O45-P45-Q45-R45-S45</f>
        <v>3447.84</v>
      </c>
    </row>
    <row r="46" spans="2:21" ht="15.75">
      <c r="B46" s="2"/>
      <c r="C46" s="51" t="s">
        <v>68</v>
      </c>
      <c r="D46" s="4"/>
      <c r="E46" s="4"/>
      <c r="F46" s="5"/>
      <c r="G46" s="5"/>
      <c r="H46" s="5"/>
      <c r="I46" s="19">
        <f>SUM(I34:I45)</f>
        <v>62449.83</v>
      </c>
      <c r="J46" s="19">
        <f t="shared" ref="J46:S46" si="8">SUM(J34:J45)</f>
        <v>0</v>
      </c>
      <c r="K46" s="19">
        <f t="shared" si="8"/>
        <v>0</v>
      </c>
      <c r="L46" s="19">
        <f t="shared" si="8"/>
        <v>0</v>
      </c>
      <c r="M46" s="19">
        <f t="shared" si="8"/>
        <v>0</v>
      </c>
      <c r="N46" s="19">
        <f t="shared" si="8"/>
        <v>0</v>
      </c>
      <c r="O46" s="19">
        <f>SUM(O34:O45)</f>
        <v>62449.83</v>
      </c>
      <c r="P46" s="19">
        <f>SUM(P34:P45)</f>
        <v>6383.7499999999991</v>
      </c>
      <c r="Q46" s="19">
        <f t="shared" si="8"/>
        <v>0</v>
      </c>
      <c r="R46" s="19">
        <f t="shared" si="8"/>
        <v>0</v>
      </c>
      <c r="S46" s="19">
        <f t="shared" si="8"/>
        <v>0</v>
      </c>
      <c r="T46" s="19">
        <f>SUM(T34:T45)</f>
        <v>56066.080000000002</v>
      </c>
    </row>
    <row r="47" spans="2:21" ht="15.75">
      <c r="B47" s="2"/>
      <c r="C47" s="3"/>
      <c r="D47" s="4"/>
      <c r="E47" s="4"/>
      <c r="F47" s="5"/>
      <c r="G47" s="5"/>
      <c r="H47" s="18"/>
      <c r="I47" s="19"/>
      <c r="J47" s="25"/>
      <c r="K47" s="2"/>
      <c r="M47" s="2"/>
      <c r="N47" s="2"/>
      <c r="O47" s="2"/>
      <c r="P47" s="25"/>
      <c r="Q47" s="2"/>
      <c r="R47" s="2"/>
      <c r="S47" s="2"/>
      <c r="T47" s="2"/>
    </row>
    <row r="48" spans="2:21" ht="15.75">
      <c r="B48" s="2"/>
      <c r="C48" s="8" t="s">
        <v>69</v>
      </c>
      <c r="D48" s="3"/>
      <c r="E48" s="3"/>
      <c r="F48" s="3"/>
      <c r="G48" s="3"/>
      <c r="H48" s="20"/>
      <c r="I48" s="20"/>
      <c r="J48" s="20"/>
      <c r="K48" s="2"/>
      <c r="M48" s="2"/>
      <c r="N48" s="2"/>
      <c r="O48" s="2"/>
      <c r="P48" s="20"/>
      <c r="Q48" s="2"/>
      <c r="R48" s="2"/>
      <c r="S48" s="2"/>
      <c r="T48" s="2"/>
    </row>
    <row r="49" spans="2:22" ht="15.75">
      <c r="B49" s="32">
        <v>38</v>
      </c>
      <c r="C49" s="3" t="s">
        <v>70</v>
      </c>
      <c r="D49" s="4" t="s">
        <v>386</v>
      </c>
      <c r="E49" s="4" t="s">
        <v>69</v>
      </c>
      <c r="F49" s="5" t="s">
        <v>28</v>
      </c>
      <c r="G49" s="5" t="s">
        <v>315</v>
      </c>
      <c r="H49" s="5" t="s">
        <v>24</v>
      </c>
      <c r="I49" s="7">
        <v>6933.9</v>
      </c>
      <c r="J49" s="6"/>
      <c r="K49" s="10"/>
      <c r="L49" s="54"/>
      <c r="M49" s="2"/>
      <c r="N49" s="2"/>
      <c r="O49" s="10">
        <f>I49+J49+K49+L49+M49+N49</f>
        <v>6933.9</v>
      </c>
      <c r="P49" s="6">
        <v>842.91</v>
      </c>
      <c r="Q49" s="2"/>
      <c r="R49" s="2"/>
      <c r="S49" s="2"/>
      <c r="T49" s="10">
        <f t="shared" ref="T49:T53" si="9">+O49-P49-Q49-R49-S49</f>
        <v>6090.99</v>
      </c>
    </row>
    <row r="50" spans="2:22" s="2" customFormat="1" ht="15.75">
      <c r="B50" s="32">
        <v>39</v>
      </c>
      <c r="C50" s="3" t="s">
        <v>45</v>
      </c>
      <c r="D50" s="4" t="s">
        <v>25</v>
      </c>
      <c r="E50" s="4" t="s">
        <v>69</v>
      </c>
      <c r="F50" s="5" t="s">
        <v>28</v>
      </c>
      <c r="G50" s="5" t="s">
        <v>316</v>
      </c>
      <c r="H50" s="13" t="s">
        <v>46</v>
      </c>
      <c r="I50" s="7">
        <v>3866.5</v>
      </c>
      <c r="J50" s="6"/>
      <c r="K50" s="10"/>
      <c r="L50" s="54"/>
      <c r="N50" s="10"/>
      <c r="O50" s="10">
        <f>I50+J50+K50+L50+M50+N50</f>
        <v>3866.5</v>
      </c>
      <c r="P50" s="6">
        <v>299.27</v>
      </c>
      <c r="T50" s="10">
        <f t="shared" si="9"/>
        <v>3567.23</v>
      </c>
    </row>
    <row r="51" spans="2:22" s="2" customFormat="1" ht="15.75">
      <c r="B51" s="32">
        <v>40</v>
      </c>
      <c r="C51" s="3" t="s">
        <v>171</v>
      </c>
      <c r="D51" s="4" t="s">
        <v>183</v>
      </c>
      <c r="E51" s="4" t="s">
        <v>69</v>
      </c>
      <c r="F51" s="5" t="s">
        <v>28</v>
      </c>
      <c r="G51" s="5" t="s">
        <v>317</v>
      </c>
      <c r="H51" s="5" t="s">
        <v>26</v>
      </c>
      <c r="I51" s="7">
        <v>2866.5</v>
      </c>
      <c r="J51" s="6"/>
      <c r="K51" s="10"/>
      <c r="L51" s="54"/>
      <c r="O51" s="10">
        <f>I51+J51+K51+L51+M51+N51</f>
        <v>2866.5</v>
      </c>
      <c r="P51" s="6">
        <v>45.12</v>
      </c>
      <c r="T51" s="10">
        <f t="shared" si="9"/>
        <v>2821.38</v>
      </c>
      <c r="U51" s="56"/>
      <c r="V51" s="56"/>
    </row>
    <row r="52" spans="2:22" s="2" customFormat="1" ht="15.75">
      <c r="B52" s="32">
        <v>41</v>
      </c>
      <c r="C52" s="3" t="s">
        <v>151</v>
      </c>
      <c r="D52" s="4" t="s">
        <v>183</v>
      </c>
      <c r="E52" s="4" t="s">
        <v>69</v>
      </c>
      <c r="F52" s="5" t="s">
        <v>28</v>
      </c>
      <c r="G52" s="5" t="s">
        <v>318</v>
      </c>
      <c r="H52" s="5" t="s">
        <v>26</v>
      </c>
      <c r="I52" s="7">
        <v>2752</v>
      </c>
      <c r="J52" s="6"/>
      <c r="K52" s="10"/>
      <c r="L52" s="54"/>
      <c r="O52" s="10">
        <f>I52+J52+K52+L52+M52+N52</f>
        <v>2752</v>
      </c>
      <c r="P52" s="6">
        <v>32.67</v>
      </c>
      <c r="T52" s="10">
        <f t="shared" si="9"/>
        <v>2719.33</v>
      </c>
      <c r="U52" s="56"/>
      <c r="V52" s="56"/>
    </row>
    <row r="53" spans="2:22" s="2" customFormat="1" ht="15.75">
      <c r="B53" s="32">
        <v>42</v>
      </c>
      <c r="C53" s="3" t="s">
        <v>107</v>
      </c>
      <c r="D53" s="4" t="s">
        <v>183</v>
      </c>
      <c r="E53" s="4" t="s">
        <v>69</v>
      </c>
      <c r="F53" s="5" t="s">
        <v>28</v>
      </c>
      <c r="G53" s="5" t="s">
        <v>319</v>
      </c>
      <c r="H53" s="5" t="s">
        <v>26</v>
      </c>
      <c r="I53" s="6">
        <v>2601.3000000000002</v>
      </c>
      <c r="J53" s="6"/>
      <c r="K53" s="10"/>
      <c r="L53" s="10"/>
      <c r="N53" s="10"/>
      <c r="O53" s="10">
        <f t="shared" ref="O53" si="10">I53+J53+K53+L53+M53+N53</f>
        <v>2601.3000000000002</v>
      </c>
      <c r="P53" s="6">
        <v>1.27</v>
      </c>
      <c r="T53" s="10">
        <f t="shared" si="9"/>
        <v>2600.0300000000002</v>
      </c>
    </row>
    <row r="54" spans="2:22" s="2" customFormat="1" ht="15.75">
      <c r="B54" s="32">
        <v>43</v>
      </c>
      <c r="C54" s="24" t="s">
        <v>114</v>
      </c>
      <c r="D54" s="3" t="s">
        <v>420</v>
      </c>
      <c r="E54" s="4" t="s">
        <v>69</v>
      </c>
      <c r="F54" s="5" t="s">
        <v>28</v>
      </c>
      <c r="G54" s="5" t="s">
        <v>346</v>
      </c>
      <c r="H54" s="5" t="s">
        <v>26</v>
      </c>
      <c r="I54" s="7">
        <v>2752</v>
      </c>
      <c r="J54" s="6"/>
      <c r="K54" s="10"/>
      <c r="L54" s="10"/>
      <c r="N54" s="10"/>
      <c r="O54" s="10">
        <f>SUM(I54:N54)</f>
        <v>2752</v>
      </c>
      <c r="P54" s="6">
        <v>32.67</v>
      </c>
      <c r="T54" s="10">
        <f>+O54-P54-Q54-R54-S54</f>
        <v>2719.33</v>
      </c>
    </row>
    <row r="55" spans="2:22" ht="15.75">
      <c r="B55" s="2"/>
      <c r="C55" s="51" t="s">
        <v>71</v>
      </c>
      <c r="D55" s="4"/>
      <c r="E55" s="4"/>
      <c r="F55" s="5"/>
      <c r="G55" s="5"/>
      <c r="H55" s="5"/>
      <c r="I55" s="14">
        <f>SUM(I49:I54)</f>
        <v>21772.2</v>
      </c>
      <c r="J55" s="14">
        <f t="shared" ref="J55:S55" si="11">SUM(J49:J54)</f>
        <v>0</v>
      </c>
      <c r="K55" s="14">
        <f t="shared" si="11"/>
        <v>0</v>
      </c>
      <c r="L55" s="14">
        <f t="shared" si="11"/>
        <v>0</v>
      </c>
      <c r="M55" s="14">
        <f t="shared" si="11"/>
        <v>0</v>
      </c>
      <c r="N55" s="14">
        <f t="shared" si="11"/>
        <v>0</v>
      </c>
      <c r="O55" s="14">
        <f>SUM(O49:O54)</f>
        <v>21772.2</v>
      </c>
      <c r="P55" s="14">
        <f>SUM(P49:P54)</f>
        <v>1253.9099999999999</v>
      </c>
      <c r="Q55" s="14">
        <f t="shared" si="11"/>
        <v>0</v>
      </c>
      <c r="R55" s="14">
        <f t="shared" si="11"/>
        <v>0</v>
      </c>
      <c r="S55" s="14">
        <f t="shared" si="11"/>
        <v>0</v>
      </c>
      <c r="T55" s="14">
        <f>SUM(T49:T54)</f>
        <v>20518.29</v>
      </c>
    </row>
    <row r="56" spans="2:22" ht="15.75">
      <c r="B56" s="2"/>
      <c r="C56" s="3"/>
      <c r="D56" s="4"/>
      <c r="E56" s="4"/>
      <c r="F56" s="5"/>
      <c r="G56" s="5"/>
      <c r="H56" s="5"/>
      <c r="I56" s="7"/>
      <c r="J56" s="6"/>
      <c r="K56" s="2"/>
      <c r="M56" s="2"/>
      <c r="N56" s="2"/>
      <c r="O56" s="2"/>
      <c r="P56" s="6"/>
      <c r="Q56" s="2"/>
      <c r="R56" s="2"/>
      <c r="S56" s="2"/>
      <c r="T56" s="2"/>
    </row>
    <row r="57" spans="2:22" ht="15.75">
      <c r="B57" s="32"/>
      <c r="C57" s="8" t="s">
        <v>72</v>
      </c>
      <c r="D57" s="15"/>
      <c r="E57" s="15"/>
      <c r="F57" s="15"/>
      <c r="G57" s="15"/>
      <c r="H57" s="15"/>
      <c r="I57" s="15"/>
      <c r="J57" s="15"/>
      <c r="K57" s="2"/>
      <c r="L57" s="9"/>
      <c r="M57" s="2"/>
      <c r="N57" s="2"/>
      <c r="O57" s="2"/>
      <c r="P57" s="15"/>
      <c r="Q57" s="2"/>
      <c r="R57" s="2"/>
      <c r="S57" s="2"/>
      <c r="T57" s="2"/>
    </row>
    <row r="58" spans="2:22" s="2" customFormat="1" ht="15.75">
      <c r="B58" s="32">
        <v>44</v>
      </c>
      <c r="C58" s="4" t="s">
        <v>286</v>
      </c>
      <c r="D58" s="15" t="s">
        <v>42</v>
      </c>
      <c r="E58" s="15" t="s">
        <v>281</v>
      </c>
      <c r="F58" s="5" t="s">
        <v>28</v>
      </c>
      <c r="G58" s="68" t="s">
        <v>373</v>
      </c>
      <c r="H58" s="68" t="s">
        <v>24</v>
      </c>
      <c r="I58" s="35">
        <v>6000</v>
      </c>
      <c r="J58" s="15"/>
      <c r="L58" s="9"/>
      <c r="O58" s="10">
        <f>SUM(I58:N58)</f>
        <v>6000</v>
      </c>
      <c r="P58" s="15">
        <v>643.42999999999995</v>
      </c>
      <c r="T58" s="10">
        <f t="shared" ref="T58:T62" si="12">+O58-P58-Q58-R58-S58</f>
        <v>5356.57</v>
      </c>
    </row>
    <row r="59" spans="2:22" ht="15.75">
      <c r="B59" s="32">
        <v>45</v>
      </c>
      <c r="C59" s="3" t="s">
        <v>390</v>
      </c>
      <c r="D59" s="4" t="s">
        <v>42</v>
      </c>
      <c r="E59" s="4" t="s">
        <v>73</v>
      </c>
      <c r="F59" s="5" t="s">
        <v>28</v>
      </c>
      <c r="G59" s="5" t="s">
        <v>320</v>
      </c>
      <c r="H59" s="5" t="s">
        <v>24</v>
      </c>
      <c r="I59" s="7">
        <v>6000</v>
      </c>
      <c r="J59" s="6"/>
      <c r="K59" s="10"/>
      <c r="L59" s="10"/>
      <c r="M59" s="2"/>
      <c r="N59" s="2"/>
      <c r="O59" s="10">
        <f>SUM(I59:N59)</f>
        <v>6000</v>
      </c>
      <c r="P59" s="6">
        <v>643.42999999999995</v>
      </c>
      <c r="Q59" s="2"/>
      <c r="R59" s="2"/>
      <c r="S59" s="2"/>
      <c r="T59" s="10">
        <f t="shared" si="12"/>
        <v>5356.57</v>
      </c>
    </row>
    <row r="60" spans="2:22" s="2" customFormat="1" ht="15.75">
      <c r="B60" s="32">
        <v>46</v>
      </c>
      <c r="C60" s="24" t="s">
        <v>77</v>
      </c>
      <c r="D60" s="4" t="s">
        <v>75</v>
      </c>
      <c r="E60" s="4" t="s">
        <v>73</v>
      </c>
      <c r="F60" s="5" t="s">
        <v>28</v>
      </c>
      <c r="G60" s="5" t="s">
        <v>321</v>
      </c>
      <c r="H60" s="5" t="s">
        <v>26</v>
      </c>
      <c r="I60" s="7">
        <v>3442.37</v>
      </c>
      <c r="J60" s="6"/>
      <c r="K60" s="10"/>
      <c r="L60" s="10"/>
      <c r="N60" s="10"/>
      <c r="O60" s="10">
        <f t="shared" ref="O60:O101" si="13">SUM(I60:N60)</f>
        <v>3442.37</v>
      </c>
      <c r="P60" s="6">
        <v>128.03</v>
      </c>
      <c r="T60" s="10">
        <f t="shared" si="12"/>
        <v>3314.3399999999997</v>
      </c>
    </row>
    <row r="61" spans="2:22" ht="15.75">
      <c r="B61" s="32">
        <v>47</v>
      </c>
      <c r="C61" s="3" t="s">
        <v>76</v>
      </c>
      <c r="D61" s="4" t="s">
        <v>198</v>
      </c>
      <c r="E61" s="4" t="s">
        <v>73</v>
      </c>
      <c r="F61" s="5" t="s">
        <v>28</v>
      </c>
      <c r="G61" s="5" t="s">
        <v>322</v>
      </c>
      <c r="H61" s="5" t="s">
        <v>26</v>
      </c>
      <c r="I61" s="7">
        <v>3142.44</v>
      </c>
      <c r="J61" s="6"/>
      <c r="K61" s="10"/>
      <c r="L61" s="10"/>
      <c r="M61" s="2"/>
      <c r="N61" s="10"/>
      <c r="O61" s="10">
        <f t="shared" si="13"/>
        <v>3142.44</v>
      </c>
      <c r="P61" s="6">
        <v>95.4</v>
      </c>
      <c r="Q61" s="2"/>
      <c r="R61" s="2"/>
      <c r="S61" s="2"/>
      <c r="T61" s="10">
        <f t="shared" si="12"/>
        <v>3047.04</v>
      </c>
    </row>
    <row r="62" spans="2:22" s="2" customFormat="1" ht="15.75">
      <c r="B62" s="32">
        <v>48</v>
      </c>
      <c r="C62" s="3" t="s">
        <v>83</v>
      </c>
      <c r="D62" s="4" t="s">
        <v>84</v>
      </c>
      <c r="E62" s="4" t="s">
        <v>73</v>
      </c>
      <c r="F62" s="5" t="s">
        <v>28</v>
      </c>
      <c r="G62" s="5" t="s">
        <v>323</v>
      </c>
      <c r="H62" s="5" t="s">
        <v>26</v>
      </c>
      <c r="I62" s="7">
        <v>3142.44</v>
      </c>
      <c r="J62" s="6"/>
      <c r="K62" s="10"/>
      <c r="L62" s="10"/>
      <c r="M62" s="2">
        <v>620.19000000000005</v>
      </c>
      <c r="N62" s="10"/>
      <c r="O62" s="10">
        <f t="shared" si="13"/>
        <v>3762.63</v>
      </c>
      <c r="P62" s="6">
        <v>288.04000000000002</v>
      </c>
      <c r="T62" s="10">
        <f t="shared" si="12"/>
        <v>3474.59</v>
      </c>
    </row>
    <row r="63" spans="2:22" s="2" customFormat="1" ht="15.75">
      <c r="B63" s="32">
        <v>49</v>
      </c>
      <c r="C63" s="3" t="s">
        <v>85</v>
      </c>
      <c r="D63" s="4" t="s">
        <v>84</v>
      </c>
      <c r="E63" s="4" t="s">
        <v>73</v>
      </c>
      <c r="F63" s="5" t="s">
        <v>28</v>
      </c>
      <c r="G63" s="5" t="s">
        <v>324</v>
      </c>
      <c r="H63" s="5" t="s">
        <v>26</v>
      </c>
      <c r="I63" s="7">
        <v>3142.44</v>
      </c>
      <c r="J63" s="6"/>
      <c r="K63" s="10"/>
      <c r="L63" s="10"/>
      <c r="M63" s="2">
        <v>620.19000000000005</v>
      </c>
      <c r="N63" s="10"/>
      <c r="O63" s="10">
        <f t="shared" si="13"/>
        <v>3762.63</v>
      </c>
      <c r="P63" s="6">
        <v>288.04000000000002</v>
      </c>
      <c r="T63" s="10">
        <f>+O63-P63-Q63-R63-S63</f>
        <v>3474.59</v>
      </c>
    </row>
    <row r="64" spans="2:22" ht="15.75">
      <c r="B64" s="32">
        <v>50</v>
      </c>
      <c r="C64" s="3" t="s">
        <v>78</v>
      </c>
      <c r="D64" s="4" t="s">
        <v>232</v>
      </c>
      <c r="E64" s="4" t="s">
        <v>73</v>
      </c>
      <c r="F64" s="5" t="s">
        <v>28</v>
      </c>
      <c r="G64" s="5" t="s">
        <v>325</v>
      </c>
      <c r="H64" s="5" t="s">
        <v>79</v>
      </c>
      <c r="I64" s="6">
        <v>2601.3000000000002</v>
      </c>
      <c r="J64" s="6"/>
      <c r="K64" s="10"/>
      <c r="L64" s="10"/>
      <c r="M64" s="2"/>
      <c r="N64" s="10"/>
      <c r="O64" s="10">
        <f t="shared" si="13"/>
        <v>2601.3000000000002</v>
      </c>
      <c r="P64" s="6">
        <v>1.27</v>
      </c>
      <c r="Q64" s="2"/>
      <c r="R64" s="2"/>
      <c r="S64" s="2"/>
      <c r="T64" s="10">
        <f t="shared" ref="T64:T101" si="14">+O64-P64-Q64-R64-S64</f>
        <v>2600.0300000000002</v>
      </c>
    </row>
    <row r="65" spans="2:20" ht="15.75">
      <c r="B65" s="32">
        <v>51</v>
      </c>
      <c r="C65" s="3" t="s">
        <v>81</v>
      </c>
      <c r="D65" s="4" t="s">
        <v>82</v>
      </c>
      <c r="E65" s="4" t="s">
        <v>73</v>
      </c>
      <c r="F65" s="5" t="s">
        <v>28</v>
      </c>
      <c r="G65" s="5" t="s">
        <v>326</v>
      </c>
      <c r="H65" s="5" t="s">
        <v>200</v>
      </c>
      <c r="I65" s="7">
        <v>2601.3000000000002</v>
      </c>
      <c r="J65" s="6"/>
      <c r="K65" s="10"/>
      <c r="L65" s="10"/>
      <c r="M65" s="2">
        <v>513.39</v>
      </c>
      <c r="N65" s="10"/>
      <c r="O65" s="10">
        <f t="shared" si="13"/>
        <v>3114.69</v>
      </c>
      <c r="P65" s="6">
        <v>92.44</v>
      </c>
      <c r="Q65" s="2"/>
      <c r="R65" s="2"/>
      <c r="S65" s="2"/>
      <c r="T65" s="10">
        <f t="shared" si="14"/>
        <v>3022.25</v>
      </c>
    </row>
    <row r="66" spans="2:20" s="2" customFormat="1" ht="15.75">
      <c r="B66" s="32">
        <v>52</v>
      </c>
      <c r="C66" s="3" t="s">
        <v>74</v>
      </c>
      <c r="D66" s="4" t="s">
        <v>199</v>
      </c>
      <c r="E66" s="4" t="s">
        <v>73</v>
      </c>
      <c r="F66" s="5" t="s">
        <v>28</v>
      </c>
      <c r="G66" s="5" t="s">
        <v>327</v>
      </c>
      <c r="H66" s="5" t="s">
        <v>26</v>
      </c>
      <c r="I66" s="7">
        <v>3142.44</v>
      </c>
      <c r="J66" s="6"/>
      <c r="K66" s="10"/>
      <c r="L66" s="10"/>
      <c r="M66" s="2">
        <v>620.19000000000005</v>
      </c>
      <c r="N66" s="10"/>
      <c r="O66" s="10">
        <f t="shared" si="13"/>
        <v>3762.63</v>
      </c>
      <c r="P66" s="6">
        <v>288.04000000000002</v>
      </c>
      <c r="T66" s="10">
        <f>+O66-P66-Q66-R66-S66</f>
        <v>3474.59</v>
      </c>
    </row>
    <row r="67" spans="2:20" ht="15.75">
      <c r="B67" s="32">
        <v>53</v>
      </c>
      <c r="C67" s="3" t="s">
        <v>279</v>
      </c>
      <c r="D67" s="4" t="s">
        <v>385</v>
      </c>
      <c r="E67" s="4" t="s">
        <v>86</v>
      </c>
      <c r="F67" s="5" t="s">
        <v>28</v>
      </c>
      <c r="G67" s="5" t="s">
        <v>328</v>
      </c>
      <c r="H67" s="5" t="s">
        <v>24</v>
      </c>
      <c r="I67" s="7">
        <v>5159.5</v>
      </c>
      <c r="J67" s="6"/>
      <c r="K67" s="10"/>
      <c r="L67" s="10"/>
      <c r="M67" s="2"/>
      <c r="N67" s="2"/>
      <c r="O67" s="10">
        <f t="shared" si="13"/>
        <v>5159.5</v>
      </c>
      <c r="P67" s="6">
        <v>490.17</v>
      </c>
      <c r="Q67" s="2"/>
      <c r="R67" s="2"/>
      <c r="S67" s="2"/>
      <c r="T67" s="10">
        <f t="shared" si="14"/>
        <v>4669.33</v>
      </c>
    </row>
    <row r="68" spans="2:20" s="2" customFormat="1" ht="15.75">
      <c r="B68" s="32">
        <v>54</v>
      </c>
      <c r="C68" s="3" t="s">
        <v>282</v>
      </c>
      <c r="D68" s="4" t="s">
        <v>387</v>
      </c>
      <c r="E68" s="4" t="s">
        <v>248</v>
      </c>
      <c r="F68" s="5" t="s">
        <v>28</v>
      </c>
      <c r="G68" s="5" t="s">
        <v>329</v>
      </c>
      <c r="H68" s="5" t="s">
        <v>24</v>
      </c>
      <c r="I68" s="7">
        <v>4555</v>
      </c>
      <c r="J68" s="6"/>
      <c r="K68" s="10"/>
      <c r="L68" s="10"/>
      <c r="M68" s="10"/>
      <c r="N68" s="10"/>
      <c r="O68" s="10">
        <f t="shared" si="13"/>
        <v>4555</v>
      </c>
      <c r="P68" s="6">
        <v>389.38</v>
      </c>
      <c r="Q68" s="10"/>
      <c r="R68" s="6"/>
      <c r="T68" s="10">
        <f t="shared" si="14"/>
        <v>4165.62</v>
      </c>
    </row>
    <row r="69" spans="2:20" ht="15.75">
      <c r="B69" s="32">
        <v>55</v>
      </c>
      <c r="C69" s="3" t="s">
        <v>89</v>
      </c>
      <c r="D69" s="4" t="s">
        <v>87</v>
      </c>
      <c r="E69" s="4" t="s">
        <v>88</v>
      </c>
      <c r="F69" s="5" t="s">
        <v>28</v>
      </c>
      <c r="G69" s="5" t="s">
        <v>330</v>
      </c>
      <c r="H69" s="5" t="s">
        <v>46</v>
      </c>
      <c r="I69" s="6">
        <v>4357.84</v>
      </c>
      <c r="J69" s="6"/>
      <c r="K69" s="10"/>
      <c r="L69" s="10"/>
      <c r="M69" s="10"/>
      <c r="N69" s="10"/>
      <c r="O69" s="10">
        <f t="shared" si="13"/>
        <v>4357.84</v>
      </c>
      <c r="P69" s="6">
        <v>357.84</v>
      </c>
      <c r="Q69" s="2"/>
      <c r="R69" s="2"/>
      <c r="S69" s="2"/>
      <c r="T69" s="10">
        <f t="shared" si="14"/>
        <v>4000</v>
      </c>
    </row>
    <row r="70" spans="2:20" ht="15.75">
      <c r="B70" s="32">
        <v>56</v>
      </c>
      <c r="C70" s="3" t="s">
        <v>90</v>
      </c>
      <c r="D70" s="4" t="s">
        <v>87</v>
      </c>
      <c r="E70" s="4" t="s">
        <v>91</v>
      </c>
      <c r="F70" s="5" t="s">
        <v>28</v>
      </c>
      <c r="G70" s="5" t="s">
        <v>331</v>
      </c>
      <c r="H70" s="5" t="s">
        <v>46</v>
      </c>
      <c r="I70" s="6">
        <v>4357.84</v>
      </c>
      <c r="J70" s="6"/>
      <c r="K70" s="10"/>
      <c r="L70" s="10"/>
      <c r="M70" s="54"/>
      <c r="N70" s="54"/>
      <c r="O70" s="10">
        <f t="shared" si="13"/>
        <v>4357.84</v>
      </c>
      <c r="P70" s="6">
        <v>357.84</v>
      </c>
      <c r="Q70" s="2"/>
      <c r="R70" s="2"/>
      <c r="S70" s="2"/>
      <c r="T70" s="10">
        <f t="shared" si="14"/>
        <v>4000</v>
      </c>
    </row>
    <row r="71" spans="2:20" ht="15.75">
      <c r="B71" s="32">
        <v>57</v>
      </c>
      <c r="C71" s="3" t="s">
        <v>92</v>
      </c>
      <c r="D71" s="4" t="s">
        <v>93</v>
      </c>
      <c r="E71" s="4" t="s">
        <v>88</v>
      </c>
      <c r="F71" s="5" t="s">
        <v>28</v>
      </c>
      <c r="G71" s="5" t="s">
        <v>332</v>
      </c>
      <c r="H71" s="5" t="s">
        <v>46</v>
      </c>
      <c r="I71" s="7">
        <v>3391.5</v>
      </c>
      <c r="J71" s="6"/>
      <c r="K71" s="10"/>
      <c r="L71" s="10"/>
      <c r="M71" s="10"/>
      <c r="N71" s="10"/>
      <c r="O71" s="10">
        <f t="shared" si="13"/>
        <v>3391.5</v>
      </c>
      <c r="P71" s="6">
        <v>122.49</v>
      </c>
      <c r="Q71" s="2"/>
      <c r="R71" s="2"/>
      <c r="S71" s="2"/>
      <c r="T71" s="10">
        <f t="shared" si="14"/>
        <v>3269.01</v>
      </c>
    </row>
    <row r="72" spans="2:20" ht="15.75">
      <c r="B72" s="32">
        <v>58</v>
      </c>
      <c r="C72" s="3" t="s">
        <v>94</v>
      </c>
      <c r="D72" s="4" t="s">
        <v>95</v>
      </c>
      <c r="E72" s="4" t="s">
        <v>88</v>
      </c>
      <c r="F72" s="5" t="s">
        <v>28</v>
      </c>
      <c r="G72" s="5" t="s">
        <v>333</v>
      </c>
      <c r="H72" s="5" t="s">
        <v>26</v>
      </c>
      <c r="I72" s="7">
        <v>3201.86</v>
      </c>
      <c r="J72" s="6"/>
      <c r="K72" s="10"/>
      <c r="L72" s="10"/>
      <c r="M72" s="10"/>
      <c r="N72" s="10"/>
      <c r="O72" s="10">
        <f t="shared" si="13"/>
        <v>3201.86</v>
      </c>
      <c r="P72" s="6">
        <v>101.86</v>
      </c>
      <c r="Q72" s="2"/>
      <c r="R72" s="2"/>
      <c r="S72" s="2"/>
      <c r="T72" s="10">
        <f t="shared" si="14"/>
        <v>3100</v>
      </c>
    </row>
    <row r="73" spans="2:20" s="2" customFormat="1" ht="15.75">
      <c r="B73" s="32">
        <v>59</v>
      </c>
      <c r="C73" s="3" t="s">
        <v>214</v>
      </c>
      <c r="D73" s="4" t="s">
        <v>95</v>
      </c>
      <c r="E73" s="4" t="s">
        <v>88</v>
      </c>
      <c r="F73" s="5" t="s">
        <v>28</v>
      </c>
      <c r="G73" s="5" t="s">
        <v>334</v>
      </c>
      <c r="H73" s="5" t="s">
        <v>26</v>
      </c>
      <c r="I73" s="7">
        <v>3201.86</v>
      </c>
      <c r="J73" s="6"/>
      <c r="K73" s="10"/>
      <c r="L73" s="10"/>
      <c r="M73" s="10"/>
      <c r="N73" s="10"/>
      <c r="O73" s="10">
        <f t="shared" si="13"/>
        <v>3201.86</v>
      </c>
      <c r="P73" s="6">
        <v>101.86</v>
      </c>
      <c r="T73" s="10">
        <f t="shared" si="14"/>
        <v>3100</v>
      </c>
    </row>
    <row r="74" spans="2:20" ht="15.75">
      <c r="B74" s="32">
        <v>60</v>
      </c>
      <c r="C74" s="3" t="s">
        <v>98</v>
      </c>
      <c r="D74" s="4" t="s">
        <v>95</v>
      </c>
      <c r="E74" s="4" t="s">
        <v>88</v>
      </c>
      <c r="F74" s="5" t="s">
        <v>28</v>
      </c>
      <c r="G74" s="5" t="s">
        <v>335</v>
      </c>
      <c r="H74" s="5" t="s">
        <v>26</v>
      </c>
      <c r="I74" s="7">
        <v>3201.86</v>
      </c>
      <c r="J74" s="6"/>
      <c r="K74" s="10"/>
      <c r="L74" s="10"/>
      <c r="M74" s="54"/>
      <c r="N74" s="10"/>
      <c r="O74" s="10">
        <f t="shared" si="13"/>
        <v>3201.86</v>
      </c>
      <c r="P74" s="6">
        <v>101.86</v>
      </c>
      <c r="Q74" s="2"/>
      <c r="R74" s="2"/>
      <c r="S74" s="2"/>
      <c r="T74" s="10">
        <f t="shared" si="14"/>
        <v>3100</v>
      </c>
    </row>
    <row r="75" spans="2:20" s="2" customFormat="1" ht="15.75">
      <c r="B75" s="32">
        <v>61</v>
      </c>
      <c r="C75" s="3" t="s">
        <v>238</v>
      </c>
      <c r="D75" s="4" t="s">
        <v>95</v>
      </c>
      <c r="E75" s="4" t="s">
        <v>88</v>
      </c>
      <c r="F75" s="5" t="s">
        <v>28</v>
      </c>
      <c r="G75" s="5" t="s">
        <v>336</v>
      </c>
      <c r="H75" s="5" t="s">
        <v>26</v>
      </c>
      <c r="I75" s="7">
        <v>3201.86</v>
      </c>
      <c r="J75" s="6"/>
      <c r="K75" s="10"/>
      <c r="L75" s="10"/>
      <c r="M75" s="54"/>
      <c r="N75" s="10"/>
      <c r="O75" s="10">
        <f t="shared" si="13"/>
        <v>3201.86</v>
      </c>
      <c r="P75" s="6">
        <v>101.86</v>
      </c>
      <c r="T75" s="10">
        <f t="shared" si="14"/>
        <v>3100</v>
      </c>
    </row>
    <row r="76" spans="2:20" s="2" customFormat="1" ht="15.75">
      <c r="B76" s="32">
        <v>62</v>
      </c>
      <c r="C76" s="3" t="s">
        <v>177</v>
      </c>
      <c r="D76" s="4" t="s">
        <v>196</v>
      </c>
      <c r="E76" s="4" t="s">
        <v>88</v>
      </c>
      <c r="F76" s="5" t="s">
        <v>28</v>
      </c>
      <c r="G76" s="5" t="s">
        <v>337</v>
      </c>
      <c r="H76" s="5" t="s">
        <v>26</v>
      </c>
      <c r="I76" s="7">
        <v>3201.86</v>
      </c>
      <c r="J76" s="6"/>
      <c r="K76" s="10"/>
      <c r="L76" s="10"/>
      <c r="N76" s="10"/>
      <c r="O76" s="10">
        <f t="shared" si="13"/>
        <v>3201.86</v>
      </c>
      <c r="P76" s="6">
        <v>101.86</v>
      </c>
      <c r="T76" s="10">
        <f t="shared" si="14"/>
        <v>3100</v>
      </c>
    </row>
    <row r="77" spans="2:20" ht="15.75">
      <c r="B77" s="32">
        <v>63</v>
      </c>
      <c r="C77" s="3" t="s">
        <v>99</v>
      </c>
      <c r="D77" s="4" t="s">
        <v>97</v>
      </c>
      <c r="E77" s="4" t="s">
        <v>88</v>
      </c>
      <c r="F77" s="5" t="s">
        <v>28</v>
      </c>
      <c r="G77" s="5" t="s">
        <v>338</v>
      </c>
      <c r="H77" s="5" t="s">
        <v>26</v>
      </c>
      <c r="I77" s="6">
        <v>3225.85</v>
      </c>
      <c r="J77" s="6"/>
      <c r="K77" s="10"/>
      <c r="L77" s="10"/>
      <c r="M77" s="2"/>
      <c r="N77" s="10"/>
      <c r="O77" s="10">
        <f t="shared" si="13"/>
        <v>3225.85</v>
      </c>
      <c r="P77" s="6">
        <v>104.47</v>
      </c>
      <c r="Q77" s="2"/>
      <c r="R77" s="2"/>
      <c r="S77" s="2"/>
      <c r="T77" s="10">
        <f t="shared" si="14"/>
        <v>3121.38</v>
      </c>
    </row>
    <row r="78" spans="2:20" s="2" customFormat="1" ht="15.75">
      <c r="B78" s="32">
        <v>64</v>
      </c>
      <c r="C78" s="3" t="s">
        <v>96</v>
      </c>
      <c r="D78" s="4" t="s">
        <v>97</v>
      </c>
      <c r="E78" s="4" t="s">
        <v>88</v>
      </c>
      <c r="F78" s="5" t="s">
        <v>28</v>
      </c>
      <c r="G78" s="5" t="s">
        <v>339</v>
      </c>
      <c r="H78" s="5" t="s">
        <v>26</v>
      </c>
      <c r="I78" s="6">
        <v>3225.85</v>
      </c>
      <c r="J78" s="6"/>
      <c r="K78" s="10"/>
      <c r="L78" s="10"/>
      <c r="O78" s="10">
        <f t="shared" si="13"/>
        <v>3225.85</v>
      </c>
      <c r="P78" s="6">
        <v>104.47</v>
      </c>
      <c r="T78" s="10">
        <f>+O78-P78-Q78-R78-S78</f>
        <v>3121.38</v>
      </c>
    </row>
    <row r="79" spans="2:20" ht="15.75">
      <c r="B79" s="32">
        <v>65</v>
      </c>
      <c r="C79" s="3" t="s">
        <v>100</v>
      </c>
      <c r="D79" s="4" t="s">
        <v>97</v>
      </c>
      <c r="E79" s="4" t="s">
        <v>88</v>
      </c>
      <c r="F79" s="5" t="s">
        <v>28</v>
      </c>
      <c r="G79" s="5" t="s">
        <v>340</v>
      </c>
      <c r="H79" s="5" t="s">
        <v>26</v>
      </c>
      <c r="I79" s="6">
        <v>3225.85</v>
      </c>
      <c r="J79" s="6"/>
      <c r="K79" s="10"/>
      <c r="L79" s="10"/>
      <c r="M79" s="2"/>
      <c r="N79" s="2"/>
      <c r="O79" s="10">
        <f t="shared" si="13"/>
        <v>3225.85</v>
      </c>
      <c r="P79" s="6">
        <v>104.47</v>
      </c>
      <c r="Q79" s="2"/>
      <c r="R79" s="2"/>
      <c r="S79" s="2"/>
      <c r="T79" s="10">
        <f t="shared" si="14"/>
        <v>3121.38</v>
      </c>
    </row>
    <row r="80" spans="2:20" ht="15.75">
      <c r="B80" s="32">
        <v>66</v>
      </c>
      <c r="C80" s="3" t="s">
        <v>101</v>
      </c>
      <c r="D80" s="4" t="s">
        <v>42</v>
      </c>
      <c r="E80" s="4" t="s">
        <v>102</v>
      </c>
      <c r="F80" s="5" t="s">
        <v>28</v>
      </c>
      <c r="G80" s="5" t="s">
        <v>341</v>
      </c>
      <c r="H80" s="5" t="s">
        <v>24</v>
      </c>
      <c r="I80" s="7">
        <v>6933.9</v>
      </c>
      <c r="J80" s="6"/>
      <c r="K80" s="10"/>
      <c r="L80" s="10"/>
      <c r="M80" s="2"/>
      <c r="N80" s="2"/>
      <c r="O80" s="10">
        <f t="shared" si="13"/>
        <v>6933.9</v>
      </c>
      <c r="P80" s="6">
        <v>842.91</v>
      </c>
      <c r="Q80" s="2"/>
      <c r="R80" s="2"/>
      <c r="S80" s="2"/>
      <c r="T80" s="10">
        <f t="shared" si="14"/>
        <v>6090.99</v>
      </c>
    </row>
    <row r="81" spans="2:21" s="2" customFormat="1" ht="15.75">
      <c r="B81" s="32">
        <v>67</v>
      </c>
      <c r="C81" s="3" t="s">
        <v>170</v>
      </c>
      <c r="D81" s="4" t="s">
        <v>25</v>
      </c>
      <c r="E81" s="4" t="s">
        <v>102</v>
      </c>
      <c r="F81" s="5" t="s">
        <v>28</v>
      </c>
      <c r="G81" s="5" t="s">
        <v>342</v>
      </c>
      <c r="H81" s="5" t="s">
        <v>26</v>
      </c>
      <c r="I81" s="12">
        <v>2730</v>
      </c>
      <c r="J81" s="21"/>
      <c r="K81" s="10"/>
      <c r="L81" s="10"/>
      <c r="O81" s="10">
        <f t="shared" si="13"/>
        <v>2730</v>
      </c>
      <c r="P81" s="21">
        <v>30.27</v>
      </c>
      <c r="T81" s="10">
        <f t="shared" si="14"/>
        <v>2699.73</v>
      </c>
      <c r="U81" s="56"/>
    </row>
    <row r="82" spans="2:21" ht="15.75">
      <c r="B82" s="32">
        <v>68</v>
      </c>
      <c r="C82" s="3" t="s">
        <v>103</v>
      </c>
      <c r="D82" s="4" t="s">
        <v>172</v>
      </c>
      <c r="E82" s="4" t="s">
        <v>102</v>
      </c>
      <c r="F82" s="5" t="s">
        <v>28</v>
      </c>
      <c r="G82" s="5" t="s">
        <v>343</v>
      </c>
      <c r="H82" s="5" t="s">
        <v>46</v>
      </c>
      <c r="I82" s="21">
        <v>3554.24</v>
      </c>
      <c r="J82" s="21"/>
      <c r="K82" s="10"/>
      <c r="L82" s="10"/>
      <c r="M82" s="2"/>
      <c r="N82" s="10"/>
      <c r="O82" s="10">
        <f t="shared" si="13"/>
        <v>3554.24</v>
      </c>
      <c r="P82" s="21">
        <v>157.9</v>
      </c>
      <c r="Q82" s="2"/>
      <c r="R82" s="2"/>
      <c r="S82" s="2"/>
      <c r="T82" s="10">
        <f t="shared" si="14"/>
        <v>3396.3399999999997</v>
      </c>
    </row>
    <row r="83" spans="2:21" s="2" customFormat="1" ht="15.75">
      <c r="B83" s="32">
        <v>69</v>
      </c>
      <c r="C83" s="3" t="s">
        <v>112</v>
      </c>
      <c r="D83" s="4" t="s">
        <v>173</v>
      </c>
      <c r="E83" s="4" t="s">
        <v>102</v>
      </c>
      <c r="F83" s="5" t="s">
        <v>28</v>
      </c>
      <c r="G83" s="5" t="s">
        <v>344</v>
      </c>
      <c r="H83" s="5" t="s">
        <v>26</v>
      </c>
      <c r="I83" s="7">
        <v>2987.45</v>
      </c>
      <c r="J83" s="6"/>
      <c r="K83" s="33"/>
      <c r="L83" s="10"/>
      <c r="M83" s="32"/>
      <c r="N83" s="33"/>
      <c r="O83" s="10">
        <f t="shared" si="13"/>
        <v>2987.45</v>
      </c>
      <c r="P83" s="6">
        <v>58.28</v>
      </c>
      <c r="Q83" s="32"/>
      <c r="R83" s="32"/>
      <c r="S83" s="32"/>
      <c r="T83" s="10">
        <f t="shared" ref="T83:T89" si="15">+O83-P83-Q83-R83-S83</f>
        <v>2929.1699999999996</v>
      </c>
    </row>
    <row r="84" spans="2:21" s="2" customFormat="1" ht="15.75">
      <c r="B84" s="32">
        <v>70</v>
      </c>
      <c r="C84" s="3" t="s">
        <v>113</v>
      </c>
      <c r="D84" s="4" t="s">
        <v>173</v>
      </c>
      <c r="E84" s="4" t="s">
        <v>102</v>
      </c>
      <c r="F84" s="5" t="s">
        <v>28</v>
      </c>
      <c r="G84" s="5" t="s">
        <v>345</v>
      </c>
      <c r="H84" s="5" t="s">
        <v>26</v>
      </c>
      <c r="I84" s="7">
        <v>2987.45</v>
      </c>
      <c r="J84" s="6"/>
      <c r="K84" s="33"/>
      <c r="L84" s="10"/>
      <c r="M84" s="32"/>
      <c r="N84" s="33"/>
      <c r="O84" s="10">
        <f t="shared" si="13"/>
        <v>2987.45</v>
      </c>
      <c r="P84" s="6">
        <v>58.28</v>
      </c>
      <c r="Q84" s="32"/>
      <c r="R84" s="32"/>
      <c r="S84" s="32"/>
      <c r="T84" s="10">
        <f t="shared" si="15"/>
        <v>2929.1699999999996</v>
      </c>
    </row>
    <row r="85" spans="2:21" s="2" customFormat="1" ht="15.75">
      <c r="B85" s="32">
        <v>71</v>
      </c>
      <c r="C85" s="3" t="s">
        <v>106</v>
      </c>
      <c r="D85" s="4" t="s">
        <v>173</v>
      </c>
      <c r="E85" s="4" t="s">
        <v>102</v>
      </c>
      <c r="F85" s="5" t="s">
        <v>28</v>
      </c>
      <c r="G85" s="5" t="s">
        <v>351</v>
      </c>
      <c r="H85" s="5" t="s">
        <v>79</v>
      </c>
      <c r="I85" s="6">
        <v>2987.45</v>
      </c>
      <c r="J85" s="6"/>
      <c r="K85" s="10"/>
      <c r="L85" s="10"/>
      <c r="N85" s="10"/>
      <c r="O85" s="10">
        <f>SUM(I85:N85)</f>
        <v>2987.45</v>
      </c>
      <c r="P85" s="6">
        <v>58.28</v>
      </c>
      <c r="T85" s="10">
        <f>+O85-P85-Q85-R85-S85</f>
        <v>2929.1699999999996</v>
      </c>
    </row>
    <row r="86" spans="2:21" s="2" customFormat="1" ht="15.75">
      <c r="B86" s="32">
        <v>72</v>
      </c>
      <c r="C86" s="3" t="s">
        <v>110</v>
      </c>
      <c r="D86" s="4" t="s">
        <v>111</v>
      </c>
      <c r="E86" s="4" t="s">
        <v>102</v>
      </c>
      <c r="F86" s="5" t="s">
        <v>28</v>
      </c>
      <c r="G86" s="5" t="s">
        <v>347</v>
      </c>
      <c r="H86" s="5" t="s">
        <v>46</v>
      </c>
      <c r="I86" s="7">
        <v>4569.1499999999996</v>
      </c>
      <c r="J86" s="6"/>
      <c r="K86" s="10"/>
      <c r="L86" s="10"/>
      <c r="O86" s="10">
        <f t="shared" si="13"/>
        <v>4569.1499999999996</v>
      </c>
      <c r="P86" s="6">
        <v>391.65</v>
      </c>
      <c r="T86" s="10">
        <f>+O86-P86-Q86-R86-S86</f>
        <v>4177.5</v>
      </c>
    </row>
    <row r="87" spans="2:21" s="2" customFormat="1" ht="15.75">
      <c r="B87" s="32">
        <v>73</v>
      </c>
      <c r="C87" s="3" t="s">
        <v>180</v>
      </c>
      <c r="D87" s="4" t="s">
        <v>111</v>
      </c>
      <c r="E87" s="4" t="s">
        <v>102</v>
      </c>
      <c r="F87" s="5" t="s">
        <v>28</v>
      </c>
      <c r="G87" s="5" t="s">
        <v>348</v>
      </c>
      <c r="H87" s="5" t="s">
        <v>46</v>
      </c>
      <c r="I87" s="7">
        <v>5340.5</v>
      </c>
      <c r="J87" s="6"/>
      <c r="K87" s="10"/>
      <c r="L87" s="10"/>
      <c r="O87" s="10">
        <f t="shared" ref="O87:O92" si="16">SUM(I87:N87)</f>
        <v>5340.5</v>
      </c>
      <c r="P87" s="6">
        <v>522.61</v>
      </c>
      <c r="T87" s="10">
        <f>+O87-P87-Q87-R87-S87</f>
        <v>4817.8900000000003</v>
      </c>
    </row>
    <row r="88" spans="2:21" s="2" customFormat="1" ht="15.75">
      <c r="B88" s="32">
        <v>74</v>
      </c>
      <c r="C88" s="32" t="s">
        <v>146</v>
      </c>
      <c r="D88" s="4" t="s">
        <v>421</v>
      </c>
      <c r="E88" s="4" t="s">
        <v>102</v>
      </c>
      <c r="F88" s="5" t="s">
        <v>28</v>
      </c>
      <c r="G88" s="5" t="s">
        <v>369</v>
      </c>
      <c r="H88" s="5" t="s">
        <v>79</v>
      </c>
      <c r="I88" s="7">
        <v>2293</v>
      </c>
      <c r="J88" s="6">
        <v>40.72</v>
      </c>
      <c r="K88" s="10"/>
      <c r="L88" s="54"/>
      <c r="O88" s="10">
        <f t="shared" si="16"/>
        <v>2333.7199999999998</v>
      </c>
      <c r="P88" s="6"/>
      <c r="T88" s="10">
        <f>+O88-P88-Q88-R88-S88</f>
        <v>2333.7199999999998</v>
      </c>
    </row>
    <row r="89" spans="2:21" s="2" customFormat="1" ht="15.75">
      <c r="B89" s="32">
        <v>75</v>
      </c>
      <c r="C89" s="3" t="s">
        <v>108</v>
      </c>
      <c r="D89" s="4" t="s">
        <v>197</v>
      </c>
      <c r="E89" s="4" t="s">
        <v>102</v>
      </c>
      <c r="F89" s="5" t="s">
        <v>28</v>
      </c>
      <c r="G89" s="5" t="s">
        <v>349</v>
      </c>
      <c r="H89" s="5" t="s">
        <v>26</v>
      </c>
      <c r="I89" s="7">
        <v>3391.5</v>
      </c>
      <c r="J89" s="6"/>
      <c r="K89" s="33"/>
      <c r="L89" s="10"/>
      <c r="M89" s="32"/>
      <c r="N89" s="33"/>
      <c r="O89" s="10">
        <f t="shared" si="16"/>
        <v>3391.5</v>
      </c>
      <c r="P89" s="6">
        <v>122.49</v>
      </c>
      <c r="Q89" s="32"/>
      <c r="R89" s="32"/>
      <c r="S89" s="32"/>
      <c r="T89" s="10">
        <f t="shared" si="15"/>
        <v>3269.01</v>
      </c>
    </row>
    <row r="90" spans="2:21" s="2" customFormat="1" ht="15.75">
      <c r="B90" s="32">
        <v>76</v>
      </c>
      <c r="C90" s="3" t="s">
        <v>120</v>
      </c>
      <c r="D90" s="4" t="s">
        <v>105</v>
      </c>
      <c r="E90" s="4" t="s">
        <v>102</v>
      </c>
      <c r="F90" s="5" t="s">
        <v>28</v>
      </c>
      <c r="G90" s="5" t="s">
        <v>356</v>
      </c>
      <c r="H90" s="5" t="s">
        <v>26</v>
      </c>
      <c r="I90" s="7">
        <v>3096</v>
      </c>
      <c r="J90" s="32"/>
      <c r="K90" s="33"/>
      <c r="L90" s="10"/>
      <c r="M90" s="32"/>
      <c r="N90" s="33"/>
      <c r="O90" s="10">
        <f t="shared" si="16"/>
        <v>3096</v>
      </c>
      <c r="P90" s="6">
        <v>90.34</v>
      </c>
      <c r="Q90" s="33"/>
      <c r="R90" s="33"/>
      <c r="S90" s="33"/>
      <c r="T90" s="10">
        <f>+O90-P90-Q90-R90-S90</f>
        <v>3005.66</v>
      </c>
    </row>
    <row r="91" spans="2:21" ht="15.75">
      <c r="B91" s="32">
        <v>77</v>
      </c>
      <c r="C91" s="3" t="s">
        <v>104</v>
      </c>
      <c r="D91" s="4" t="s">
        <v>105</v>
      </c>
      <c r="E91" s="4" t="s">
        <v>102</v>
      </c>
      <c r="F91" s="5" t="s">
        <v>28</v>
      </c>
      <c r="G91" s="5" t="s">
        <v>350</v>
      </c>
      <c r="H91" s="5" t="s">
        <v>79</v>
      </c>
      <c r="I91" s="7">
        <v>2987.45</v>
      </c>
      <c r="J91" s="6"/>
      <c r="K91" s="33"/>
      <c r="L91" s="10"/>
      <c r="M91" s="32"/>
      <c r="N91" s="33"/>
      <c r="O91" s="10">
        <f t="shared" si="16"/>
        <v>2987.45</v>
      </c>
      <c r="P91" s="21">
        <v>58.28</v>
      </c>
      <c r="Q91" s="32"/>
      <c r="R91" s="32"/>
      <c r="S91" s="32"/>
      <c r="T91" s="10">
        <f t="shared" si="14"/>
        <v>2929.1699999999996</v>
      </c>
    </row>
    <row r="92" spans="2:21" ht="15.75">
      <c r="B92" s="32">
        <v>78</v>
      </c>
      <c r="C92" s="3" t="s">
        <v>38</v>
      </c>
      <c r="D92" s="4" t="s">
        <v>193</v>
      </c>
      <c r="E92" s="4" t="s">
        <v>102</v>
      </c>
      <c r="F92" s="5" t="s">
        <v>28</v>
      </c>
      <c r="G92" s="5" t="s">
        <v>299</v>
      </c>
      <c r="H92" s="5" t="s">
        <v>26</v>
      </c>
      <c r="I92" s="12">
        <v>2866.5</v>
      </c>
      <c r="J92" s="21"/>
      <c r="K92" s="10"/>
      <c r="L92" s="54"/>
      <c r="M92" s="2"/>
      <c r="N92" s="10"/>
      <c r="O92" s="10">
        <f t="shared" si="16"/>
        <v>2866.5</v>
      </c>
      <c r="P92" s="21">
        <v>45.12</v>
      </c>
      <c r="Q92" s="2"/>
      <c r="R92" s="2"/>
      <c r="S92" s="2"/>
      <c r="T92" s="10">
        <f t="shared" si="14"/>
        <v>2821.38</v>
      </c>
    </row>
    <row r="93" spans="2:21" s="2" customFormat="1" ht="15.75">
      <c r="B93" s="32">
        <v>79</v>
      </c>
      <c r="C93" s="3" t="s">
        <v>150</v>
      </c>
      <c r="D93" s="4" t="s">
        <v>422</v>
      </c>
      <c r="E93" s="4" t="s">
        <v>102</v>
      </c>
      <c r="F93" s="5" t="s">
        <v>28</v>
      </c>
      <c r="G93" s="5" t="s">
        <v>352</v>
      </c>
      <c r="H93" s="5" t="s">
        <v>200</v>
      </c>
      <c r="I93" s="7">
        <v>2752</v>
      </c>
      <c r="J93" s="6"/>
      <c r="K93" s="33"/>
      <c r="L93" s="10"/>
      <c r="M93" s="32"/>
      <c r="N93" s="33"/>
      <c r="O93" s="10">
        <f t="shared" si="13"/>
        <v>2752</v>
      </c>
      <c r="P93" s="21">
        <v>32.67</v>
      </c>
      <c r="Q93" s="32"/>
      <c r="R93" s="32"/>
      <c r="S93" s="32"/>
      <c r="T93" s="10">
        <f t="shared" si="14"/>
        <v>2719.33</v>
      </c>
    </row>
    <row r="94" spans="2:21" s="2" customFormat="1" ht="15.75">
      <c r="B94" s="32">
        <v>80</v>
      </c>
      <c r="C94" s="3" t="s">
        <v>153</v>
      </c>
      <c r="D94" s="4" t="s">
        <v>195</v>
      </c>
      <c r="E94" s="4" t="s">
        <v>102</v>
      </c>
      <c r="F94" s="5" t="s">
        <v>28</v>
      </c>
      <c r="G94" s="5" t="s">
        <v>353</v>
      </c>
      <c r="H94" s="5" t="s">
        <v>26</v>
      </c>
      <c r="I94" s="7">
        <v>3096</v>
      </c>
      <c r="J94" s="6"/>
      <c r="K94" s="10"/>
      <c r="L94" s="10"/>
      <c r="O94" s="10">
        <f t="shared" si="13"/>
        <v>3096</v>
      </c>
      <c r="P94" s="6">
        <v>90.34</v>
      </c>
      <c r="T94" s="10">
        <f t="shared" si="14"/>
        <v>3005.66</v>
      </c>
    </row>
    <row r="95" spans="2:21" ht="15.75">
      <c r="B95" s="32">
        <v>81</v>
      </c>
      <c r="C95" s="3" t="s">
        <v>201</v>
      </c>
      <c r="D95" s="3" t="s">
        <v>194</v>
      </c>
      <c r="E95" s="4" t="s">
        <v>102</v>
      </c>
      <c r="F95" s="5" t="s">
        <v>28</v>
      </c>
      <c r="G95" s="5" t="s">
        <v>354</v>
      </c>
      <c r="H95" s="5" t="s">
        <v>26</v>
      </c>
      <c r="I95" s="7">
        <v>2752</v>
      </c>
      <c r="J95" s="6"/>
      <c r="K95" s="10"/>
      <c r="L95" s="10"/>
      <c r="M95" s="2"/>
      <c r="N95" s="2"/>
      <c r="O95" s="10">
        <f t="shared" si="13"/>
        <v>2752</v>
      </c>
      <c r="P95" s="6">
        <v>32.67</v>
      </c>
      <c r="Q95" s="2"/>
      <c r="R95" s="2"/>
      <c r="S95" s="2"/>
      <c r="T95" s="10">
        <f t="shared" si="14"/>
        <v>2719.33</v>
      </c>
    </row>
    <row r="96" spans="2:21" ht="15.75">
      <c r="B96" s="32">
        <v>82</v>
      </c>
      <c r="C96" s="3" t="s">
        <v>115</v>
      </c>
      <c r="D96" s="4" t="s">
        <v>116</v>
      </c>
      <c r="E96" s="4" t="s">
        <v>102</v>
      </c>
      <c r="F96" s="5" t="s">
        <v>28</v>
      </c>
      <c r="G96" s="5" t="s">
        <v>355</v>
      </c>
      <c r="H96" s="5" t="s">
        <v>46</v>
      </c>
      <c r="I96" s="7">
        <v>3096</v>
      </c>
      <c r="J96" s="6"/>
      <c r="K96" s="10"/>
      <c r="L96" s="10"/>
      <c r="M96" s="54"/>
      <c r="N96" s="10"/>
      <c r="O96" s="10">
        <f t="shared" si="13"/>
        <v>3096</v>
      </c>
      <c r="P96" s="6">
        <v>90.34</v>
      </c>
      <c r="Q96" s="2"/>
      <c r="R96" s="2"/>
      <c r="S96" s="2"/>
      <c r="T96" s="10">
        <f t="shared" si="14"/>
        <v>3005.66</v>
      </c>
    </row>
    <row r="97" spans="2:20" s="2" customFormat="1" ht="15.75">
      <c r="B97" s="32">
        <v>83</v>
      </c>
      <c r="C97" s="3" t="s">
        <v>412</v>
      </c>
      <c r="D97" s="4" t="s">
        <v>413</v>
      </c>
      <c r="E97" s="4" t="s">
        <v>102</v>
      </c>
      <c r="F97" s="5" t="s">
        <v>28</v>
      </c>
      <c r="G97" s="5" t="s">
        <v>414</v>
      </c>
      <c r="H97" s="5" t="s">
        <v>26</v>
      </c>
      <c r="I97" s="7">
        <v>3554.24</v>
      </c>
      <c r="J97" s="21"/>
      <c r="K97" s="10"/>
      <c r="L97" s="10"/>
      <c r="N97" s="10"/>
      <c r="O97" s="10">
        <f t="shared" si="13"/>
        <v>3554.24</v>
      </c>
      <c r="P97" s="21">
        <v>157.9</v>
      </c>
      <c r="T97" s="10">
        <f>+O97-P97-Q97-R97-S97</f>
        <v>3396.3399999999997</v>
      </c>
    </row>
    <row r="98" spans="2:20" s="2" customFormat="1" ht="15.75">
      <c r="B98" s="32">
        <v>84</v>
      </c>
      <c r="C98" s="3" t="s">
        <v>119</v>
      </c>
      <c r="D98" s="4" t="s">
        <v>118</v>
      </c>
      <c r="E98" s="4" t="s">
        <v>102</v>
      </c>
      <c r="F98" s="5" t="s">
        <v>28</v>
      </c>
      <c r="G98" s="5" t="s">
        <v>357</v>
      </c>
      <c r="H98" s="5" t="s">
        <v>26</v>
      </c>
      <c r="I98" s="7">
        <v>2866.5</v>
      </c>
      <c r="J98" s="6"/>
      <c r="K98" s="10"/>
      <c r="L98" s="10"/>
      <c r="N98" s="10"/>
      <c r="O98" s="10">
        <f t="shared" si="13"/>
        <v>2866.5</v>
      </c>
      <c r="P98" s="6">
        <v>45.12</v>
      </c>
      <c r="T98" s="10">
        <f>+O98-P98-Q98-R98-S98</f>
        <v>2821.38</v>
      </c>
    </row>
    <row r="99" spans="2:20" ht="15.75">
      <c r="B99" s="32">
        <v>85</v>
      </c>
      <c r="C99" s="3" t="s">
        <v>117</v>
      </c>
      <c r="D99" s="4" t="s">
        <v>195</v>
      </c>
      <c r="E99" s="4" t="s">
        <v>102</v>
      </c>
      <c r="F99" s="5" t="s">
        <v>28</v>
      </c>
      <c r="G99" s="5" t="s">
        <v>358</v>
      </c>
      <c r="H99" s="5" t="s">
        <v>26</v>
      </c>
      <c r="I99" s="7">
        <v>2752</v>
      </c>
      <c r="J99" s="6"/>
      <c r="K99" s="10"/>
      <c r="L99" s="10"/>
      <c r="M99" s="2"/>
      <c r="N99" s="10"/>
      <c r="O99" s="10">
        <f t="shared" si="13"/>
        <v>2752</v>
      </c>
      <c r="P99" s="6">
        <v>32.67</v>
      </c>
      <c r="Q99" s="2"/>
      <c r="R99" s="2">
        <v>500</v>
      </c>
      <c r="S99" s="2"/>
      <c r="T99" s="33">
        <f t="shared" si="14"/>
        <v>2219.33</v>
      </c>
    </row>
    <row r="100" spans="2:20" s="2" customFormat="1" ht="15.75">
      <c r="B100" s="32">
        <v>86</v>
      </c>
      <c r="C100" s="3" t="s">
        <v>152</v>
      </c>
      <c r="D100" s="4" t="s">
        <v>195</v>
      </c>
      <c r="E100" s="4" t="s">
        <v>102</v>
      </c>
      <c r="F100" s="5" t="s">
        <v>28</v>
      </c>
      <c r="G100" s="5" t="s">
        <v>359</v>
      </c>
      <c r="H100" s="5" t="s">
        <v>26</v>
      </c>
      <c r="I100" s="7">
        <v>2752</v>
      </c>
      <c r="J100" s="6"/>
      <c r="K100" s="10"/>
      <c r="L100" s="10"/>
      <c r="N100" s="10"/>
      <c r="O100" s="10">
        <f t="shared" si="13"/>
        <v>2752</v>
      </c>
      <c r="P100" s="6">
        <v>32.67</v>
      </c>
      <c r="T100" s="10">
        <f t="shared" si="14"/>
        <v>2719.33</v>
      </c>
    </row>
    <row r="101" spans="2:20" s="2" customFormat="1" ht="15.75">
      <c r="B101" s="32">
        <v>87</v>
      </c>
      <c r="C101" s="3" t="s">
        <v>174</v>
      </c>
      <c r="D101" s="4" t="s">
        <v>195</v>
      </c>
      <c r="E101" s="4" t="s">
        <v>102</v>
      </c>
      <c r="F101" s="5" t="s">
        <v>28</v>
      </c>
      <c r="G101" s="5" t="s">
        <v>360</v>
      </c>
      <c r="H101" s="5" t="s">
        <v>26</v>
      </c>
      <c r="I101" s="7">
        <v>2752</v>
      </c>
      <c r="J101" s="6"/>
      <c r="K101" s="10"/>
      <c r="L101" s="10"/>
      <c r="N101" s="10"/>
      <c r="O101" s="10">
        <f t="shared" si="13"/>
        <v>2752</v>
      </c>
      <c r="P101" s="6">
        <v>32.67</v>
      </c>
      <c r="T101" s="10">
        <f t="shared" si="14"/>
        <v>2719.33</v>
      </c>
    </row>
    <row r="102" spans="2:20" ht="15.75">
      <c r="B102" s="32"/>
      <c r="C102" s="51" t="s">
        <v>121</v>
      </c>
      <c r="D102" s="2"/>
      <c r="E102" s="2"/>
      <c r="F102" s="2"/>
      <c r="G102" s="2"/>
      <c r="H102" s="2"/>
      <c r="I102" s="31">
        <f>SUM(I58:I101)</f>
        <v>153820.58999999997</v>
      </c>
      <c r="J102" s="31">
        <f>SUM(J58:J101)</f>
        <v>40.72</v>
      </c>
      <c r="K102" s="31">
        <f t="shared" ref="K102:N102" si="17">SUM(K58:K101)</f>
        <v>0</v>
      </c>
      <c r="L102" s="31">
        <f t="shared" si="17"/>
        <v>0</v>
      </c>
      <c r="M102" s="31">
        <f>SUM(M58:M101)</f>
        <v>2373.96</v>
      </c>
      <c r="N102" s="31">
        <f t="shared" si="17"/>
        <v>0</v>
      </c>
      <c r="O102" s="31">
        <f>SUM(O58:O101)</f>
        <v>156235.26999999999</v>
      </c>
      <c r="P102" s="31">
        <f>SUM(P58:P101)</f>
        <v>7992.0099999999975</v>
      </c>
      <c r="Q102" s="31">
        <f t="shared" ref="Q102:S102" si="18">SUM(Q58:Q101)</f>
        <v>0</v>
      </c>
      <c r="R102" s="31">
        <f t="shared" si="18"/>
        <v>500</v>
      </c>
      <c r="S102" s="31">
        <f t="shared" si="18"/>
        <v>0</v>
      </c>
      <c r="T102" s="31">
        <f>SUM(T58:T101)</f>
        <v>147743.25999999998</v>
      </c>
    </row>
    <row r="103" spans="2:20">
      <c r="I103" s="54"/>
      <c r="J103" s="54"/>
      <c r="O103" s="54"/>
      <c r="T103" s="54"/>
    </row>
    <row r="104" spans="2:20" ht="15.75">
      <c r="B104" s="2"/>
      <c r="D104" s="2"/>
      <c r="E104" s="2"/>
      <c r="F104" s="2"/>
      <c r="G104" s="2"/>
      <c r="H104" s="2"/>
      <c r="I104" s="31">
        <f>SUM(I102+I55+I46+I31)</f>
        <v>464822.81999999995</v>
      </c>
      <c r="J104" s="31">
        <f>SUM(J102+J55+J46+J31)</f>
        <v>81.44</v>
      </c>
      <c r="K104" s="31">
        <f>K102+K55+K46+K31</f>
        <v>0</v>
      </c>
      <c r="L104" s="31">
        <f>L102+L55+L46+L31</f>
        <v>0</v>
      </c>
      <c r="M104" s="31">
        <f t="shared" ref="M104:T104" si="19">SUM(M102+M55+M46+M31)</f>
        <v>2373.96</v>
      </c>
      <c r="N104" s="31">
        <f t="shared" si="19"/>
        <v>0</v>
      </c>
      <c r="O104" s="31">
        <f t="shared" si="19"/>
        <v>467278.22</v>
      </c>
      <c r="P104" s="31">
        <f t="shared" si="19"/>
        <v>49489.039999999994</v>
      </c>
      <c r="Q104" s="31">
        <f t="shared" si="19"/>
        <v>0</v>
      </c>
      <c r="R104" s="31">
        <f t="shared" si="19"/>
        <v>1000</v>
      </c>
      <c r="S104" s="31">
        <f t="shared" si="19"/>
        <v>0</v>
      </c>
      <c r="T104" s="31">
        <f t="shared" si="19"/>
        <v>416789.17999999993</v>
      </c>
    </row>
    <row r="107" spans="2:20" ht="15.75">
      <c r="B107" s="2"/>
      <c r="D107" s="2"/>
      <c r="E107" s="2"/>
      <c r="F107" s="2"/>
      <c r="G107" s="2"/>
      <c r="H107" s="2"/>
      <c r="I107" s="2"/>
      <c r="J107" s="2"/>
      <c r="K107" s="2"/>
      <c r="M107" s="2"/>
      <c r="N107" s="2"/>
      <c r="O107" s="10"/>
      <c r="P107" s="2"/>
      <c r="Q107" s="2"/>
      <c r="R107" s="2"/>
      <c r="S107" s="2"/>
      <c r="T107" s="2"/>
    </row>
    <row r="109" spans="2:20" ht="15.75">
      <c r="B109" s="2"/>
      <c r="D109" s="71" t="s">
        <v>378</v>
      </c>
      <c r="E109" s="71"/>
      <c r="F109" s="2"/>
      <c r="G109" s="2"/>
      <c r="H109" s="71" t="s">
        <v>122</v>
      </c>
      <c r="I109" s="71"/>
      <c r="J109" s="71"/>
      <c r="K109" s="71"/>
      <c r="M109" s="2"/>
      <c r="N109" s="2"/>
      <c r="O109" s="71" t="s">
        <v>379</v>
      </c>
      <c r="P109" s="71"/>
      <c r="Q109" s="71"/>
      <c r="R109" s="71"/>
      <c r="S109" s="2"/>
      <c r="T109" s="2"/>
    </row>
    <row r="110" spans="2:20" ht="15.75">
      <c r="B110" s="2"/>
      <c r="D110" s="71" t="s">
        <v>21</v>
      </c>
      <c r="E110" s="71"/>
      <c r="F110" s="2"/>
      <c r="G110" s="2"/>
      <c r="H110" s="71" t="s">
        <v>53</v>
      </c>
      <c r="I110" s="71"/>
      <c r="J110" s="71"/>
      <c r="K110" s="71"/>
      <c r="M110" s="2"/>
      <c r="N110" s="2"/>
      <c r="O110" s="71" t="s">
        <v>30</v>
      </c>
      <c r="P110" s="71"/>
      <c r="Q110" s="71"/>
      <c r="R110" s="71"/>
      <c r="S110" s="2"/>
      <c r="T110" s="2"/>
    </row>
    <row r="113" spans="2:20" ht="15.75">
      <c r="B113" s="70" t="s">
        <v>0</v>
      </c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</row>
    <row r="114" spans="2:20" ht="15.75">
      <c r="B114" s="70" t="s">
        <v>442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</row>
    <row r="115" spans="2:20" ht="15.75">
      <c r="B115" s="70" t="s">
        <v>123</v>
      </c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</row>
    <row r="116" spans="2:20" ht="15.75">
      <c r="B116" s="2"/>
      <c r="C116" s="72"/>
      <c r="D116" s="37"/>
      <c r="E116" s="37"/>
      <c r="F116" s="37"/>
      <c r="G116" s="37"/>
      <c r="H116" s="37"/>
      <c r="I116" s="37"/>
      <c r="J116" s="37"/>
      <c r="K116" s="37"/>
      <c r="L116" s="65"/>
      <c r="M116" s="37"/>
      <c r="N116" s="37"/>
      <c r="O116" s="37"/>
      <c r="P116" s="37"/>
      <c r="Q116" s="37"/>
      <c r="R116" s="37"/>
      <c r="S116" s="37"/>
      <c r="T116" s="37"/>
    </row>
    <row r="117" spans="2:20" ht="15.75">
      <c r="B117" s="30" t="s">
        <v>124</v>
      </c>
      <c r="C117" s="50" t="s">
        <v>2</v>
      </c>
      <c r="D117" s="43" t="s">
        <v>3</v>
      </c>
      <c r="E117" s="43" t="s">
        <v>4</v>
      </c>
      <c r="F117" s="44" t="s">
        <v>5</v>
      </c>
      <c r="G117" s="44" t="s">
        <v>6</v>
      </c>
      <c r="H117" s="30" t="s">
        <v>125</v>
      </c>
      <c r="I117" s="45" t="s">
        <v>8</v>
      </c>
      <c r="J117" s="45" t="s">
        <v>9</v>
      </c>
      <c r="K117" s="45" t="s">
        <v>10</v>
      </c>
      <c r="L117" s="43" t="s">
        <v>11</v>
      </c>
      <c r="M117" s="43" t="s">
        <v>12</v>
      </c>
      <c r="N117" s="44" t="s">
        <v>13</v>
      </c>
      <c r="O117" s="44" t="s">
        <v>14</v>
      </c>
      <c r="P117" s="44" t="s">
        <v>15</v>
      </c>
      <c r="Q117" s="44" t="s">
        <v>16</v>
      </c>
      <c r="R117" s="44" t="s">
        <v>17</v>
      </c>
      <c r="S117" s="44" t="s">
        <v>18</v>
      </c>
      <c r="T117" s="46" t="s">
        <v>19</v>
      </c>
    </row>
    <row r="118" spans="2:20" ht="15.75">
      <c r="B118" s="34"/>
      <c r="C118" s="73"/>
      <c r="D118" s="39"/>
      <c r="E118" s="39"/>
      <c r="F118" s="40"/>
      <c r="G118" s="40"/>
      <c r="H118" s="34"/>
      <c r="I118" s="28"/>
      <c r="J118" s="28"/>
      <c r="K118" s="28"/>
      <c r="L118" s="27"/>
      <c r="M118" s="27"/>
      <c r="N118" s="26"/>
      <c r="O118" s="26"/>
      <c r="P118" s="26"/>
      <c r="Q118" s="26"/>
      <c r="R118" s="26"/>
      <c r="S118" s="26"/>
      <c r="T118" s="29"/>
    </row>
    <row r="119" spans="2:20" ht="15.75">
      <c r="B119" s="9">
        <v>1</v>
      </c>
      <c r="C119" s="3" t="s">
        <v>129</v>
      </c>
      <c r="D119" s="36" t="s">
        <v>126</v>
      </c>
      <c r="E119" s="36" t="s">
        <v>127</v>
      </c>
      <c r="F119" s="3" t="s">
        <v>128</v>
      </c>
      <c r="G119" s="3"/>
      <c r="H119" s="3"/>
      <c r="I119" s="36">
        <v>1323</v>
      </c>
      <c r="J119" s="36">
        <v>128.75</v>
      </c>
      <c r="K119" s="41"/>
      <c r="L119" s="35"/>
      <c r="M119" s="2"/>
      <c r="N119" s="2"/>
      <c r="O119" s="41">
        <f t="shared" ref="O119:O132" si="20">SUM(I119:N119)</f>
        <v>1451.75</v>
      </c>
      <c r="P119" s="36"/>
      <c r="Q119" s="2"/>
      <c r="R119" s="2"/>
      <c r="S119" s="2"/>
      <c r="T119" s="10">
        <f t="shared" ref="T119:T133" si="21">+O119-P119-Q119-R119-S119</f>
        <v>1451.75</v>
      </c>
    </row>
    <row r="120" spans="2:20" ht="15.75">
      <c r="B120" s="9">
        <v>2</v>
      </c>
      <c r="C120" s="3" t="s">
        <v>130</v>
      </c>
      <c r="D120" s="36" t="s">
        <v>126</v>
      </c>
      <c r="E120" s="36" t="s">
        <v>127</v>
      </c>
      <c r="F120" s="3" t="s">
        <v>128</v>
      </c>
      <c r="G120" s="3"/>
      <c r="H120" s="3"/>
      <c r="I120" s="36">
        <v>2025</v>
      </c>
      <c r="J120" s="36">
        <v>71.819999999999993</v>
      </c>
      <c r="K120" s="41"/>
      <c r="L120" s="35"/>
      <c r="M120" s="2"/>
      <c r="N120" s="2"/>
      <c r="O120" s="41">
        <f t="shared" si="20"/>
        <v>2096.8200000000002</v>
      </c>
      <c r="P120" s="36"/>
      <c r="Q120" s="2"/>
      <c r="R120" s="2"/>
      <c r="S120" s="2"/>
      <c r="T120" s="10">
        <f t="shared" si="21"/>
        <v>2096.8200000000002</v>
      </c>
    </row>
    <row r="121" spans="2:20" ht="15.75">
      <c r="B121" s="9">
        <v>3</v>
      </c>
      <c r="C121" s="3" t="s">
        <v>131</v>
      </c>
      <c r="D121" s="36" t="s">
        <v>126</v>
      </c>
      <c r="E121" s="36" t="s">
        <v>127</v>
      </c>
      <c r="F121" s="3" t="s">
        <v>128</v>
      </c>
      <c r="G121" s="3"/>
      <c r="H121" s="3"/>
      <c r="I121" s="36">
        <v>2531</v>
      </c>
      <c r="J121" s="36">
        <v>6.38</v>
      </c>
      <c r="K121" s="41"/>
      <c r="L121" s="35"/>
      <c r="M121" s="2"/>
      <c r="N121" s="2"/>
      <c r="O121" s="41">
        <f t="shared" si="20"/>
        <v>2537.38</v>
      </c>
      <c r="P121" s="36"/>
      <c r="Q121" s="2"/>
      <c r="R121" s="2"/>
      <c r="S121" s="2"/>
      <c r="T121" s="10">
        <f t="shared" si="21"/>
        <v>2537.38</v>
      </c>
    </row>
    <row r="122" spans="2:20" s="57" customFormat="1" ht="15.75">
      <c r="B122" s="9">
        <v>4</v>
      </c>
      <c r="C122" s="3" t="s">
        <v>132</v>
      </c>
      <c r="D122" s="36" t="s">
        <v>126</v>
      </c>
      <c r="E122" s="36" t="s">
        <v>127</v>
      </c>
      <c r="F122" s="3" t="s">
        <v>128</v>
      </c>
      <c r="G122" s="3"/>
      <c r="H122" s="3"/>
      <c r="I122" s="36">
        <v>1747.2</v>
      </c>
      <c r="J122" s="36">
        <v>89.6</v>
      </c>
      <c r="K122" s="41"/>
      <c r="L122" s="41"/>
      <c r="N122" s="32"/>
      <c r="O122" s="41">
        <f t="shared" si="20"/>
        <v>1836.8</v>
      </c>
      <c r="P122" s="36"/>
      <c r="Q122" s="32"/>
      <c r="T122" s="33">
        <f t="shared" si="21"/>
        <v>1836.8</v>
      </c>
    </row>
    <row r="123" spans="2:20" ht="15.75">
      <c r="B123" s="9">
        <v>5</v>
      </c>
      <c r="C123" s="3" t="s">
        <v>133</v>
      </c>
      <c r="D123" s="36" t="s">
        <v>126</v>
      </c>
      <c r="E123" s="36" t="s">
        <v>127</v>
      </c>
      <c r="F123" s="3" t="s">
        <v>128</v>
      </c>
      <c r="G123" s="3"/>
      <c r="H123" s="3"/>
      <c r="I123" s="36">
        <v>1651.2</v>
      </c>
      <c r="J123" s="36">
        <v>107.74</v>
      </c>
      <c r="K123" s="41"/>
      <c r="L123" s="35"/>
      <c r="M123" s="2"/>
      <c r="N123" s="2"/>
      <c r="O123" s="41">
        <f t="shared" si="20"/>
        <v>1758.94</v>
      </c>
      <c r="P123" s="36"/>
      <c r="Q123" s="32"/>
      <c r="R123" s="2"/>
      <c r="S123" s="2"/>
      <c r="T123" s="10">
        <f t="shared" si="21"/>
        <v>1758.94</v>
      </c>
    </row>
    <row r="124" spans="2:20" ht="15.75">
      <c r="B124" s="9">
        <v>6</v>
      </c>
      <c r="C124" s="3" t="s">
        <v>134</v>
      </c>
      <c r="D124" s="36" t="s">
        <v>126</v>
      </c>
      <c r="E124" s="36" t="s">
        <v>127</v>
      </c>
      <c r="F124" s="3" t="s">
        <v>128</v>
      </c>
      <c r="G124" s="3"/>
      <c r="H124" s="3"/>
      <c r="I124" s="36">
        <v>2100</v>
      </c>
      <c r="J124" s="36">
        <v>67.02</v>
      </c>
      <c r="K124" s="41"/>
      <c r="L124" s="35"/>
      <c r="M124" s="32"/>
      <c r="N124" s="32"/>
      <c r="O124" s="41">
        <f t="shared" si="20"/>
        <v>2167.02</v>
      </c>
      <c r="P124" s="36"/>
      <c r="Q124" s="32"/>
      <c r="R124" s="2"/>
      <c r="S124" s="2"/>
      <c r="T124" s="10">
        <f t="shared" si="21"/>
        <v>2167.02</v>
      </c>
    </row>
    <row r="125" spans="2:20" ht="15.75">
      <c r="B125" s="9">
        <v>7</v>
      </c>
      <c r="C125" s="3" t="s">
        <v>135</v>
      </c>
      <c r="D125" s="36" t="s">
        <v>126</v>
      </c>
      <c r="E125" s="36" t="s">
        <v>127</v>
      </c>
      <c r="F125" s="3" t="s">
        <v>128</v>
      </c>
      <c r="G125" s="3"/>
      <c r="H125" s="3"/>
      <c r="I125" s="36">
        <v>1834.4</v>
      </c>
      <c r="J125" s="36">
        <v>84.02</v>
      </c>
      <c r="K125" s="41"/>
      <c r="L125" s="35"/>
      <c r="M125" s="2"/>
      <c r="N125" s="2"/>
      <c r="O125" s="41">
        <f t="shared" si="20"/>
        <v>1918.42</v>
      </c>
      <c r="P125" s="36"/>
      <c r="Q125" s="32"/>
      <c r="R125" s="2"/>
      <c r="S125" s="2"/>
      <c r="T125" s="10">
        <f t="shared" si="21"/>
        <v>1918.42</v>
      </c>
    </row>
    <row r="126" spans="2:20" ht="15.75">
      <c r="B126" s="9">
        <v>8</v>
      </c>
      <c r="C126" s="3" t="s">
        <v>136</v>
      </c>
      <c r="D126" s="36" t="s">
        <v>126</v>
      </c>
      <c r="E126" s="36" t="s">
        <v>127</v>
      </c>
      <c r="F126" s="3" t="s">
        <v>128</v>
      </c>
      <c r="G126" s="3"/>
      <c r="H126" s="3"/>
      <c r="I126" s="36">
        <v>2795</v>
      </c>
      <c r="J126" s="36"/>
      <c r="K126" s="41"/>
      <c r="L126" s="35"/>
      <c r="M126" s="2"/>
      <c r="N126" s="2"/>
      <c r="O126" s="41">
        <f t="shared" si="20"/>
        <v>2795</v>
      </c>
      <c r="P126" s="36">
        <v>37.340000000000003</v>
      </c>
      <c r="Q126" s="32"/>
      <c r="R126" s="2"/>
      <c r="S126" s="2"/>
      <c r="T126" s="10">
        <f t="shared" si="21"/>
        <v>2757.66</v>
      </c>
    </row>
    <row r="127" spans="2:20" ht="15.75">
      <c r="B127" s="9">
        <v>9</v>
      </c>
      <c r="C127" s="3" t="s">
        <v>137</v>
      </c>
      <c r="D127" s="36" t="s">
        <v>126</v>
      </c>
      <c r="E127" s="36" t="s">
        <v>127</v>
      </c>
      <c r="F127" s="3" t="s">
        <v>128</v>
      </c>
      <c r="G127" s="3"/>
      <c r="H127" s="3"/>
      <c r="I127" s="36">
        <v>2969.75</v>
      </c>
      <c r="J127" s="36"/>
      <c r="K127" s="41"/>
      <c r="L127" s="35"/>
      <c r="M127" s="32"/>
      <c r="N127" s="32"/>
      <c r="O127" s="41">
        <f t="shared" si="20"/>
        <v>2969.75</v>
      </c>
      <c r="P127" s="36">
        <v>56.36</v>
      </c>
      <c r="Q127" s="2"/>
      <c r="R127" s="2"/>
      <c r="S127" s="2"/>
      <c r="T127" s="10">
        <f t="shared" si="21"/>
        <v>2913.39</v>
      </c>
    </row>
    <row r="128" spans="2:20" ht="15.75">
      <c r="B128" s="9">
        <v>10</v>
      </c>
      <c r="C128" s="3" t="s">
        <v>138</v>
      </c>
      <c r="D128" s="36" t="s">
        <v>126</v>
      </c>
      <c r="E128" s="36" t="s">
        <v>127</v>
      </c>
      <c r="F128" s="3" t="s">
        <v>128</v>
      </c>
      <c r="G128" s="3"/>
      <c r="H128" s="3"/>
      <c r="I128" s="36">
        <v>1440</v>
      </c>
      <c r="J128" s="36">
        <v>121.26</v>
      </c>
      <c r="K128" s="41"/>
      <c r="L128" s="35"/>
      <c r="M128" s="32"/>
      <c r="N128" s="32"/>
      <c r="O128" s="41">
        <f t="shared" si="20"/>
        <v>1561.26</v>
      </c>
      <c r="P128" s="36"/>
      <c r="Q128" s="2"/>
      <c r="R128" s="2"/>
      <c r="S128" s="2"/>
      <c r="T128" s="10">
        <f t="shared" si="21"/>
        <v>1561.26</v>
      </c>
    </row>
    <row r="129" spans="1:21" ht="15.75">
      <c r="B129" s="9">
        <v>11</v>
      </c>
      <c r="C129" s="3" t="s">
        <v>139</v>
      </c>
      <c r="D129" s="36" t="s">
        <v>126</v>
      </c>
      <c r="E129" s="36" t="s">
        <v>127</v>
      </c>
      <c r="F129" s="3" t="s">
        <v>128</v>
      </c>
      <c r="G129" s="3"/>
      <c r="H129" s="3"/>
      <c r="I129" s="33">
        <v>3554.25</v>
      </c>
      <c r="J129" s="33"/>
      <c r="K129" s="41"/>
      <c r="L129" s="35"/>
      <c r="M129" s="32"/>
      <c r="N129" s="32"/>
      <c r="O129" s="41">
        <f t="shared" si="20"/>
        <v>3554.25</v>
      </c>
      <c r="P129" s="33">
        <v>157.9</v>
      </c>
      <c r="Q129" s="2"/>
      <c r="R129" s="2"/>
      <c r="S129" s="2"/>
      <c r="T129" s="10">
        <f t="shared" si="21"/>
        <v>3396.35</v>
      </c>
    </row>
    <row r="130" spans="1:21" ht="15.75">
      <c r="B130" s="9">
        <v>12</v>
      </c>
      <c r="C130" s="3" t="s">
        <v>140</v>
      </c>
      <c r="D130" s="36" t="s">
        <v>126</v>
      </c>
      <c r="E130" s="36" t="s">
        <v>127</v>
      </c>
      <c r="F130" s="3" t="s">
        <v>128</v>
      </c>
      <c r="G130" s="3"/>
      <c r="H130" s="3"/>
      <c r="I130" s="33">
        <v>3096</v>
      </c>
      <c r="J130" s="33"/>
      <c r="K130" s="41"/>
      <c r="L130" s="35"/>
      <c r="M130" s="32"/>
      <c r="N130" s="32"/>
      <c r="O130" s="41">
        <f t="shared" si="20"/>
        <v>3096</v>
      </c>
      <c r="P130" s="33">
        <v>90.34</v>
      </c>
      <c r="Q130" s="2"/>
      <c r="R130" s="2"/>
      <c r="S130" s="2"/>
      <c r="T130" s="10">
        <f t="shared" si="21"/>
        <v>3005.66</v>
      </c>
    </row>
    <row r="131" spans="1:21" s="2" customFormat="1" ht="15.75">
      <c r="B131" s="9">
        <v>13</v>
      </c>
      <c r="C131" s="3" t="s">
        <v>233</v>
      </c>
      <c r="D131" s="36" t="s">
        <v>126</v>
      </c>
      <c r="E131" s="36" t="s">
        <v>127</v>
      </c>
      <c r="F131" s="3" t="s">
        <v>128</v>
      </c>
      <c r="G131" s="3"/>
      <c r="H131" s="3"/>
      <c r="I131" s="33">
        <v>1190.7</v>
      </c>
      <c r="J131" s="33">
        <v>137.21</v>
      </c>
      <c r="K131" s="41"/>
      <c r="L131" s="35"/>
      <c r="M131" s="32"/>
      <c r="N131" s="32"/>
      <c r="O131" s="41">
        <f t="shared" si="20"/>
        <v>1327.91</v>
      </c>
      <c r="P131" s="33"/>
      <c r="T131" s="10">
        <f t="shared" si="21"/>
        <v>1327.91</v>
      </c>
    </row>
    <row r="132" spans="1:21" s="2" customFormat="1" ht="15.75">
      <c r="B132" s="9">
        <v>14</v>
      </c>
      <c r="C132" s="3" t="s">
        <v>175</v>
      </c>
      <c r="D132" s="3" t="s">
        <v>126</v>
      </c>
      <c r="E132" s="4" t="s">
        <v>127</v>
      </c>
      <c r="F132" s="3" t="s">
        <v>128</v>
      </c>
      <c r="G132" s="5"/>
      <c r="H132" s="5"/>
      <c r="I132" s="7">
        <v>2752</v>
      </c>
      <c r="J132" s="6"/>
      <c r="K132" s="10"/>
      <c r="L132" s="54"/>
      <c r="N132" s="10"/>
      <c r="O132" s="41">
        <f t="shared" si="20"/>
        <v>2752</v>
      </c>
      <c r="P132" s="6">
        <v>32.67</v>
      </c>
      <c r="T132" s="10">
        <f t="shared" si="21"/>
        <v>2719.33</v>
      </c>
      <c r="U132" s="56"/>
    </row>
    <row r="133" spans="1:21" s="2" customFormat="1" ht="15.75">
      <c r="B133" s="9">
        <v>15</v>
      </c>
      <c r="C133" s="3" t="s">
        <v>109</v>
      </c>
      <c r="D133" s="4" t="s">
        <v>126</v>
      </c>
      <c r="E133" s="4" t="s">
        <v>127</v>
      </c>
      <c r="F133" s="3" t="s">
        <v>128</v>
      </c>
      <c r="G133" s="5"/>
      <c r="H133" s="5"/>
      <c r="I133" s="7">
        <v>2402.5</v>
      </c>
      <c r="J133" s="6">
        <v>19.34</v>
      </c>
      <c r="K133" s="10"/>
      <c r="L133" s="10"/>
      <c r="N133" s="10"/>
      <c r="O133" s="10">
        <f>SUM(I133:N133)</f>
        <v>2421.84</v>
      </c>
      <c r="P133" s="6"/>
      <c r="T133" s="10">
        <f t="shared" si="21"/>
        <v>2421.84</v>
      </c>
    </row>
    <row r="134" spans="1:21" s="2" customFormat="1" ht="15.75">
      <c r="A134" s="9"/>
      <c r="B134" s="9">
        <v>16</v>
      </c>
      <c r="C134" s="3" t="s">
        <v>178</v>
      </c>
      <c r="D134" s="4" t="s">
        <v>126</v>
      </c>
      <c r="E134" s="4" t="s">
        <v>127</v>
      </c>
      <c r="F134" s="3" t="s">
        <v>128</v>
      </c>
      <c r="G134" s="5"/>
      <c r="H134" s="52"/>
      <c r="I134" s="6">
        <v>3110</v>
      </c>
      <c r="J134" s="9"/>
      <c r="K134" s="10"/>
      <c r="L134" s="58"/>
      <c r="M134" s="10"/>
      <c r="N134" s="10"/>
      <c r="O134" s="10">
        <f>SUM(I134:N134)</f>
        <v>3110</v>
      </c>
      <c r="P134" s="6">
        <v>91.87</v>
      </c>
      <c r="Q134" s="9"/>
      <c r="R134" s="10"/>
      <c r="S134" s="9"/>
      <c r="T134" s="10">
        <f>+O134-P134-Q134-R134-S134</f>
        <v>3018.13</v>
      </c>
    </row>
    <row r="135" spans="1:21" s="2" customFormat="1" ht="15.75">
      <c r="A135" s="9"/>
      <c r="B135" s="9">
        <v>17</v>
      </c>
      <c r="C135" s="3" t="s">
        <v>168</v>
      </c>
      <c r="D135" s="4" t="s">
        <v>126</v>
      </c>
      <c r="E135" s="4" t="s">
        <v>127</v>
      </c>
      <c r="F135" s="3" t="s">
        <v>128</v>
      </c>
      <c r="H135" s="52"/>
      <c r="I135" s="62">
        <v>3110</v>
      </c>
      <c r="J135" s="41"/>
      <c r="K135" s="41"/>
      <c r="L135" s="54"/>
      <c r="M135" s="10"/>
      <c r="N135" s="10"/>
      <c r="O135" s="54">
        <f>SUM(I135:N135)</f>
        <v>3110</v>
      </c>
      <c r="P135" s="63">
        <v>91.87</v>
      </c>
      <c r="Q135" s="10"/>
      <c r="R135" s="10"/>
      <c r="S135" s="10"/>
      <c r="T135" s="10">
        <f t="shared" ref="T135:T136" si="22">+O135-P135-Q135-R135-S135</f>
        <v>3018.13</v>
      </c>
    </row>
    <row r="136" spans="1:21" s="2" customFormat="1" ht="15.75">
      <c r="B136" s="32">
        <v>18</v>
      </c>
      <c r="C136" s="24" t="s">
        <v>80</v>
      </c>
      <c r="D136" s="4" t="s">
        <v>126</v>
      </c>
      <c r="E136" s="4" t="s">
        <v>127</v>
      </c>
      <c r="F136" s="3" t="s">
        <v>128</v>
      </c>
      <c r="G136" s="5"/>
      <c r="H136" s="5"/>
      <c r="I136" s="7">
        <v>2402.5</v>
      </c>
      <c r="J136" s="6">
        <v>19.34</v>
      </c>
      <c r="K136" s="10"/>
      <c r="L136" s="10"/>
      <c r="N136" s="10"/>
      <c r="O136" s="10">
        <f t="shared" ref="O136" si="23">SUM(I136:N136)</f>
        <v>2421.84</v>
      </c>
      <c r="P136" s="6"/>
      <c r="T136" s="10">
        <f t="shared" si="22"/>
        <v>2421.84</v>
      </c>
    </row>
    <row r="137" spans="1:21" s="2" customFormat="1" ht="15.75">
      <c r="C137" s="20" t="s">
        <v>141</v>
      </c>
      <c r="D137" s="36"/>
      <c r="E137" s="33"/>
      <c r="F137" s="33"/>
      <c r="G137" s="3"/>
      <c r="H137" s="3"/>
      <c r="I137" s="42">
        <f>SUM(I119:I136)</f>
        <v>42034.5</v>
      </c>
      <c r="J137" s="42">
        <f t="shared" ref="J137:T137" si="24">SUM(J119:J136)</f>
        <v>852.48</v>
      </c>
      <c r="K137" s="42">
        <f t="shared" si="24"/>
        <v>0</v>
      </c>
      <c r="L137" s="42">
        <f t="shared" si="24"/>
        <v>0</v>
      </c>
      <c r="M137" s="42">
        <f t="shared" si="24"/>
        <v>0</v>
      </c>
      <c r="N137" s="42">
        <f t="shared" si="24"/>
        <v>0</v>
      </c>
      <c r="O137" s="42">
        <f t="shared" si="24"/>
        <v>42886.979999999996</v>
      </c>
      <c r="P137" s="42">
        <f t="shared" si="24"/>
        <v>558.35000000000014</v>
      </c>
      <c r="Q137" s="42">
        <f t="shared" si="24"/>
        <v>0</v>
      </c>
      <c r="R137" s="42">
        <f t="shared" si="24"/>
        <v>0</v>
      </c>
      <c r="S137" s="42">
        <f t="shared" si="24"/>
        <v>0</v>
      </c>
      <c r="T137" s="42">
        <f t="shared" si="24"/>
        <v>42328.62999999999</v>
      </c>
    </row>
    <row r="138" spans="1:21" s="2" customFormat="1" ht="15.75">
      <c r="C138" s="20"/>
      <c r="D138" s="36"/>
      <c r="E138" s="33"/>
      <c r="F138" s="33"/>
      <c r="G138" s="3"/>
      <c r="H138" s="3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</row>
    <row r="139" spans="1:21" s="2" customFormat="1" ht="15.75">
      <c r="C139" s="20"/>
      <c r="D139" s="36"/>
      <c r="E139" s="33"/>
      <c r="F139" s="33"/>
      <c r="G139" s="3"/>
      <c r="H139" s="3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</row>
    <row r="140" spans="1:21" s="2" customFormat="1" ht="15.75">
      <c r="C140" s="20"/>
      <c r="D140" s="36"/>
      <c r="E140" s="33"/>
      <c r="F140" s="33"/>
      <c r="G140" s="3"/>
      <c r="H140" s="3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</row>
    <row r="141" spans="1:21" s="2" customFormat="1" ht="15.75">
      <c r="C141" s="20"/>
      <c r="D141" s="36"/>
      <c r="E141" s="33"/>
      <c r="F141" s="33"/>
      <c r="G141" s="3"/>
      <c r="H141" s="3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</row>
    <row r="142" spans="1:21" s="2" customFormat="1" ht="15.75">
      <c r="C142" s="20"/>
      <c r="D142" s="36"/>
      <c r="E142" s="33"/>
      <c r="F142" s="33"/>
      <c r="G142" s="3"/>
      <c r="H142" s="3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</row>
    <row r="143" spans="1:21" s="2" customFormat="1" ht="15.75">
      <c r="C143" s="20"/>
      <c r="D143" s="36"/>
      <c r="E143" s="33"/>
      <c r="F143" s="33"/>
      <c r="G143" s="3"/>
      <c r="H143" s="3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</row>
    <row r="144" spans="1:21" s="2" customFormat="1" ht="15.75">
      <c r="C144" s="20"/>
      <c r="D144" s="71" t="s">
        <v>378</v>
      </c>
      <c r="E144" s="71"/>
      <c r="H144" s="71" t="s">
        <v>122</v>
      </c>
      <c r="I144" s="71"/>
      <c r="J144" s="71"/>
      <c r="K144" s="71"/>
      <c r="O144" s="71" t="s">
        <v>379</v>
      </c>
      <c r="P144" s="71"/>
      <c r="Q144" s="71"/>
      <c r="R144" s="71"/>
      <c r="S144" s="42"/>
      <c r="T144" s="42"/>
    </row>
    <row r="145" spans="2:20" s="2" customFormat="1" ht="15.75">
      <c r="C145" s="20"/>
      <c r="D145" s="71" t="s">
        <v>21</v>
      </c>
      <c r="E145" s="71"/>
      <c r="H145" s="71" t="s">
        <v>53</v>
      </c>
      <c r="I145" s="71"/>
      <c r="J145" s="71"/>
      <c r="K145" s="71"/>
      <c r="O145" s="71" t="s">
        <v>30</v>
      </c>
      <c r="P145" s="71"/>
      <c r="Q145" s="71"/>
      <c r="R145" s="71"/>
      <c r="S145" s="42"/>
      <c r="T145" s="42"/>
    </row>
    <row r="146" spans="2:20" s="2" customFormat="1" ht="15.75">
      <c r="C146" s="20"/>
      <c r="D146" s="36"/>
      <c r="E146" s="33"/>
      <c r="F146" s="33"/>
      <c r="G146" s="3"/>
      <c r="H146" s="3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</row>
    <row r="147" spans="2:20" s="2" customFormat="1" ht="15.75">
      <c r="C147" s="20"/>
      <c r="D147" s="36"/>
      <c r="E147" s="33"/>
      <c r="F147" s="33"/>
      <c r="G147" s="3"/>
      <c r="H147" s="3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</row>
    <row r="148" spans="2:20" s="2" customFormat="1" ht="15.75">
      <c r="C148" s="20"/>
      <c r="D148" s="36"/>
      <c r="E148" s="33"/>
      <c r="F148" s="33"/>
      <c r="G148" s="3"/>
      <c r="H148" s="3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</row>
    <row r="149" spans="2:20" ht="15.75">
      <c r="B149" s="2"/>
      <c r="C149" s="20"/>
      <c r="D149" s="36"/>
      <c r="E149" s="33"/>
      <c r="F149" s="33"/>
      <c r="G149" s="3"/>
      <c r="H149" s="3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</row>
    <row r="150" spans="2:20" ht="15.75">
      <c r="B150" s="70" t="s">
        <v>0</v>
      </c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</row>
    <row r="151" spans="2:20" ht="15.75">
      <c r="B151" s="70" t="s">
        <v>442</v>
      </c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</row>
    <row r="152" spans="2:20" ht="15.75">
      <c r="B152" s="70" t="s">
        <v>142</v>
      </c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</row>
    <row r="153" spans="2:20" ht="15.75">
      <c r="B153" s="2"/>
      <c r="C153" s="3"/>
      <c r="D153" s="36"/>
      <c r="E153" s="33"/>
      <c r="F153" s="33"/>
      <c r="G153" s="3"/>
      <c r="H153" s="3"/>
      <c r="I153" s="3"/>
      <c r="J153" s="3"/>
      <c r="K153" s="3"/>
      <c r="L153" s="35"/>
      <c r="M153" s="32"/>
      <c r="N153" s="32"/>
      <c r="O153" s="3"/>
      <c r="P153" s="2"/>
      <c r="Q153" s="2"/>
      <c r="R153" s="2"/>
      <c r="S153" s="2"/>
      <c r="T153" s="2"/>
    </row>
    <row r="154" spans="2:20" ht="15.75">
      <c r="B154" s="30" t="s">
        <v>124</v>
      </c>
      <c r="C154" s="20" t="s">
        <v>2</v>
      </c>
      <c r="D154" s="47" t="s">
        <v>3</v>
      </c>
      <c r="E154" s="48" t="s">
        <v>4</v>
      </c>
      <c r="F154" s="48" t="s">
        <v>5</v>
      </c>
      <c r="G154" s="20" t="s">
        <v>6</v>
      </c>
      <c r="H154" s="20" t="s">
        <v>7</v>
      </c>
      <c r="I154" s="20" t="s">
        <v>8</v>
      </c>
      <c r="J154" s="20" t="s">
        <v>9</v>
      </c>
      <c r="K154" s="20" t="s">
        <v>10</v>
      </c>
      <c r="L154" s="49" t="s">
        <v>11</v>
      </c>
      <c r="M154" s="50" t="s">
        <v>12</v>
      </c>
      <c r="N154" s="50" t="s">
        <v>13</v>
      </c>
      <c r="O154" s="20" t="s">
        <v>14</v>
      </c>
      <c r="P154" s="30" t="s">
        <v>15</v>
      </c>
      <c r="Q154" s="30" t="s">
        <v>16</v>
      </c>
      <c r="R154" s="30" t="s">
        <v>17</v>
      </c>
      <c r="S154" s="30" t="s">
        <v>18</v>
      </c>
      <c r="T154" s="30" t="s">
        <v>19</v>
      </c>
    </row>
    <row r="155" spans="2:20" s="57" customFormat="1" ht="15.75">
      <c r="B155" s="2"/>
      <c r="C155" s="3"/>
      <c r="D155" s="36"/>
      <c r="E155" s="33"/>
      <c r="F155" s="33"/>
      <c r="G155" s="3"/>
      <c r="H155" s="3"/>
      <c r="I155" s="3"/>
      <c r="J155" s="3"/>
      <c r="K155" s="3"/>
      <c r="L155" s="35"/>
      <c r="M155" s="32"/>
      <c r="N155" s="32"/>
      <c r="O155" s="3"/>
      <c r="P155" s="2"/>
      <c r="Q155" s="2"/>
      <c r="R155" s="2"/>
      <c r="S155" s="2"/>
      <c r="T155" s="2"/>
    </row>
    <row r="156" spans="2:20" s="57" customFormat="1" ht="15.75">
      <c r="B156" s="32">
        <v>1</v>
      </c>
      <c r="C156" s="32" t="s">
        <v>148</v>
      </c>
      <c r="D156" s="36" t="s">
        <v>143</v>
      </c>
      <c r="E156" s="32" t="s">
        <v>149</v>
      </c>
      <c r="F156" s="3" t="s">
        <v>145</v>
      </c>
      <c r="G156" s="3"/>
      <c r="H156" s="13" t="s">
        <v>79</v>
      </c>
      <c r="I156" s="33">
        <v>1440</v>
      </c>
      <c r="J156" s="32">
        <v>121.26</v>
      </c>
      <c r="K156" s="41"/>
      <c r="M156" s="32"/>
      <c r="O156" s="41">
        <f t="shared" ref="O156:O163" si="25">SUM(I156:N156)</f>
        <v>1561.26</v>
      </c>
      <c r="T156" s="33">
        <f t="shared" ref="T156:T159" si="26">O156-P156-Q156-R156-S156</f>
        <v>1561.26</v>
      </c>
    </row>
    <row r="157" spans="2:20" s="57" customFormat="1" ht="15.75">
      <c r="B157" s="32">
        <v>2</v>
      </c>
      <c r="C157" s="3" t="s">
        <v>186</v>
      </c>
      <c r="D157" s="4" t="s">
        <v>143</v>
      </c>
      <c r="E157" s="4" t="s">
        <v>69</v>
      </c>
      <c r="F157" s="3" t="s">
        <v>145</v>
      </c>
      <c r="G157" s="5"/>
      <c r="H157" s="5" t="s">
        <v>26</v>
      </c>
      <c r="I157" s="7">
        <v>3165.19</v>
      </c>
      <c r="J157" s="6"/>
      <c r="K157" s="33"/>
      <c r="O157" s="41">
        <f t="shared" si="25"/>
        <v>3165.19</v>
      </c>
      <c r="P157" s="6">
        <v>97.87</v>
      </c>
      <c r="T157" s="33">
        <f t="shared" si="26"/>
        <v>3067.32</v>
      </c>
    </row>
    <row r="158" spans="2:20" s="57" customFormat="1" ht="15.75">
      <c r="B158" s="32">
        <v>3</v>
      </c>
      <c r="C158" s="3" t="s">
        <v>210</v>
      </c>
      <c r="D158" s="4" t="s">
        <v>143</v>
      </c>
      <c r="E158" s="4" t="s">
        <v>149</v>
      </c>
      <c r="F158" s="3" t="s">
        <v>145</v>
      </c>
      <c r="G158" s="5"/>
      <c r="H158" s="5" t="s">
        <v>26</v>
      </c>
      <c r="I158" s="7">
        <v>3325</v>
      </c>
      <c r="J158" s="6"/>
      <c r="K158" s="33"/>
      <c r="O158" s="41">
        <f t="shared" si="25"/>
        <v>3325</v>
      </c>
      <c r="P158" s="6">
        <v>115.26</v>
      </c>
      <c r="R158" s="61">
        <v>1000</v>
      </c>
      <c r="T158" s="33">
        <f t="shared" si="26"/>
        <v>2209.7399999999998</v>
      </c>
    </row>
    <row r="159" spans="2:20" s="57" customFormat="1" ht="15.75">
      <c r="B159" s="32">
        <v>4</v>
      </c>
      <c r="C159" s="3" t="s">
        <v>205</v>
      </c>
      <c r="D159" s="4" t="s">
        <v>143</v>
      </c>
      <c r="E159" s="4" t="s">
        <v>206</v>
      </c>
      <c r="F159" s="3" t="s">
        <v>145</v>
      </c>
      <c r="G159" s="5"/>
      <c r="H159" s="5" t="s">
        <v>26</v>
      </c>
      <c r="I159" s="7">
        <v>4000</v>
      </c>
      <c r="J159" s="6"/>
      <c r="K159" s="33"/>
      <c r="M159" s="61"/>
      <c r="O159" s="41">
        <f t="shared" si="25"/>
        <v>4000</v>
      </c>
      <c r="P159" s="6">
        <v>313.8</v>
      </c>
      <c r="T159" s="33">
        <f t="shared" si="26"/>
        <v>3686.2</v>
      </c>
    </row>
    <row r="160" spans="2:20" s="2" customFormat="1" ht="15.75">
      <c r="B160" s="32">
        <v>5</v>
      </c>
      <c r="C160" s="3" t="s">
        <v>225</v>
      </c>
      <c r="D160" s="4" t="s">
        <v>143</v>
      </c>
      <c r="E160" s="4" t="s">
        <v>73</v>
      </c>
      <c r="F160" s="3" t="s">
        <v>145</v>
      </c>
      <c r="G160" s="5"/>
      <c r="H160" s="5" t="s">
        <v>26</v>
      </c>
      <c r="I160" s="7">
        <v>3110</v>
      </c>
      <c r="J160" s="6"/>
      <c r="K160" s="33"/>
      <c r="L160" s="57"/>
      <c r="M160" s="61"/>
      <c r="N160" s="57"/>
      <c r="O160" s="41">
        <f t="shared" si="25"/>
        <v>3110</v>
      </c>
      <c r="P160" s="6">
        <v>91.87</v>
      </c>
      <c r="Q160" s="57"/>
      <c r="R160" s="57"/>
      <c r="S160" s="57"/>
      <c r="T160" s="33">
        <f t="shared" ref="T160:T180" si="27">O160-P160-Q160-R160-S160</f>
        <v>3018.13</v>
      </c>
    </row>
    <row r="161" spans="2:20" s="2" customFormat="1" ht="15.75">
      <c r="B161" s="32">
        <v>6</v>
      </c>
      <c r="C161" s="3" t="s">
        <v>229</v>
      </c>
      <c r="D161" s="4" t="s">
        <v>143</v>
      </c>
      <c r="E161" s="4" t="s">
        <v>227</v>
      </c>
      <c r="F161" s="3" t="s">
        <v>145</v>
      </c>
      <c r="G161" s="5"/>
      <c r="H161" s="5" t="s">
        <v>26</v>
      </c>
      <c r="I161" s="7">
        <v>2402.5</v>
      </c>
      <c r="J161" s="6">
        <v>19.34</v>
      </c>
      <c r="K161" s="33"/>
      <c r="L161" s="57"/>
      <c r="M161" s="61"/>
      <c r="N161" s="57"/>
      <c r="O161" s="41">
        <f t="shared" si="25"/>
        <v>2421.84</v>
      </c>
      <c r="P161" s="6"/>
      <c r="Q161" s="57"/>
      <c r="R161" s="57"/>
      <c r="S161" s="57"/>
      <c r="T161" s="33">
        <f t="shared" si="27"/>
        <v>2421.84</v>
      </c>
    </row>
    <row r="162" spans="2:20" s="2" customFormat="1" ht="15.75">
      <c r="B162" s="32">
        <v>7</v>
      </c>
      <c r="C162" s="3" t="s">
        <v>230</v>
      </c>
      <c r="D162" s="4" t="s">
        <v>143</v>
      </c>
      <c r="E162" s="4" t="s">
        <v>86</v>
      </c>
      <c r="F162" s="3" t="s">
        <v>145</v>
      </c>
      <c r="G162" s="5"/>
      <c r="H162" s="5" t="s">
        <v>26</v>
      </c>
      <c r="I162" s="7">
        <v>3089.65</v>
      </c>
      <c r="J162" s="6"/>
      <c r="K162" s="33"/>
      <c r="L162" s="57"/>
      <c r="M162" s="61"/>
      <c r="N162" s="57"/>
      <c r="O162" s="41">
        <f t="shared" si="25"/>
        <v>3089.65</v>
      </c>
      <c r="P162" s="6">
        <v>89.65</v>
      </c>
      <c r="Q162" s="57"/>
      <c r="R162" s="57"/>
      <c r="S162" s="57"/>
      <c r="T162" s="33">
        <f t="shared" si="27"/>
        <v>3000</v>
      </c>
    </row>
    <row r="163" spans="2:20" s="2" customFormat="1" ht="15.75">
      <c r="B163" s="32">
        <v>8</v>
      </c>
      <c r="C163" s="3" t="s">
        <v>245</v>
      </c>
      <c r="D163" s="4" t="s">
        <v>143</v>
      </c>
      <c r="E163" s="4" t="s">
        <v>22</v>
      </c>
      <c r="F163" s="3" t="s">
        <v>145</v>
      </c>
      <c r="G163" s="5"/>
      <c r="H163" s="5" t="s">
        <v>26</v>
      </c>
      <c r="I163" s="7">
        <v>3089.7</v>
      </c>
      <c r="J163" s="6"/>
      <c r="K163" s="33"/>
      <c r="L163" s="57"/>
      <c r="M163" s="61"/>
      <c r="N163" s="57"/>
      <c r="O163" s="41">
        <f t="shared" si="25"/>
        <v>3089.7</v>
      </c>
      <c r="P163" s="6">
        <v>89.66</v>
      </c>
      <c r="Q163" s="57"/>
      <c r="R163" s="57"/>
      <c r="S163" s="57"/>
      <c r="T163" s="33">
        <f t="shared" si="27"/>
        <v>3000.04</v>
      </c>
    </row>
    <row r="164" spans="2:20" s="2" customFormat="1" ht="15.75">
      <c r="B164" s="32">
        <v>9</v>
      </c>
      <c r="C164" s="3" t="s">
        <v>253</v>
      </c>
      <c r="D164" s="4" t="s">
        <v>143</v>
      </c>
      <c r="E164" s="4" t="s">
        <v>73</v>
      </c>
      <c r="F164" s="3" t="s">
        <v>145</v>
      </c>
      <c r="G164" s="5"/>
      <c r="H164" s="5" t="s">
        <v>26</v>
      </c>
      <c r="I164" s="7">
        <v>2866.5</v>
      </c>
      <c r="J164" s="6"/>
      <c r="K164" s="33"/>
      <c r="L164" s="57"/>
      <c r="M164" s="61"/>
      <c r="N164" s="57"/>
      <c r="O164" s="41">
        <f t="shared" ref="O164:O180" si="28">SUM(I164:N164)</f>
        <v>2866.5</v>
      </c>
      <c r="P164" s="6">
        <v>45.12</v>
      </c>
      <c r="Q164" s="57"/>
      <c r="R164" s="57"/>
      <c r="S164" s="57"/>
      <c r="T164" s="33">
        <f t="shared" si="27"/>
        <v>2821.38</v>
      </c>
    </row>
    <row r="165" spans="2:20" s="2" customFormat="1" ht="15.75">
      <c r="B165" s="32">
        <v>10</v>
      </c>
      <c r="C165" s="3" t="s">
        <v>254</v>
      </c>
      <c r="D165" s="4" t="s">
        <v>143</v>
      </c>
      <c r="E165" s="4" t="s">
        <v>227</v>
      </c>
      <c r="F165" s="3" t="s">
        <v>145</v>
      </c>
      <c r="G165" s="5"/>
      <c r="H165" s="5" t="s">
        <v>26</v>
      </c>
      <c r="I165" s="7">
        <v>1483.21</v>
      </c>
      <c r="J165" s="6">
        <v>118.49</v>
      </c>
      <c r="K165" s="33"/>
      <c r="L165" s="57"/>
      <c r="M165" s="61"/>
      <c r="N165" s="57"/>
      <c r="O165" s="41">
        <f t="shared" si="28"/>
        <v>1601.7</v>
      </c>
      <c r="P165" s="6"/>
      <c r="Q165" s="57"/>
      <c r="R165" s="57"/>
      <c r="S165" s="57"/>
      <c r="T165" s="33">
        <f t="shared" si="27"/>
        <v>1601.7</v>
      </c>
    </row>
    <row r="166" spans="2:20" s="2" customFormat="1" ht="15.75">
      <c r="B166" s="32">
        <v>11</v>
      </c>
      <c r="C166" s="3" t="s">
        <v>255</v>
      </c>
      <c r="D166" s="4" t="s">
        <v>143</v>
      </c>
      <c r="E166" s="4" t="s">
        <v>227</v>
      </c>
      <c r="F166" s="3" t="s">
        <v>145</v>
      </c>
      <c r="G166" s="5"/>
      <c r="H166" s="5" t="s">
        <v>26</v>
      </c>
      <c r="I166" s="7">
        <v>2135.3000000000002</v>
      </c>
      <c r="J166" s="6">
        <v>64.760000000000005</v>
      </c>
      <c r="K166" s="33"/>
      <c r="L166" s="57"/>
      <c r="M166" s="61"/>
      <c r="N166" s="57"/>
      <c r="O166" s="41">
        <f t="shared" si="28"/>
        <v>2200.0600000000004</v>
      </c>
      <c r="P166" s="6"/>
      <c r="Q166" s="57"/>
      <c r="R166" s="57"/>
      <c r="S166" s="57"/>
      <c r="T166" s="33">
        <f t="shared" si="27"/>
        <v>2200.0600000000004</v>
      </c>
    </row>
    <row r="167" spans="2:20" s="2" customFormat="1" ht="15.75">
      <c r="B167" s="32">
        <v>12</v>
      </c>
      <c r="C167" s="3" t="s">
        <v>256</v>
      </c>
      <c r="D167" s="4" t="s">
        <v>143</v>
      </c>
      <c r="E167" s="4" t="s">
        <v>69</v>
      </c>
      <c r="F167" s="3" t="s">
        <v>145</v>
      </c>
      <c r="G167" s="5"/>
      <c r="H167" s="5" t="s">
        <v>26</v>
      </c>
      <c r="I167" s="7">
        <v>4200</v>
      </c>
      <c r="J167" s="6"/>
      <c r="K167" s="33"/>
      <c r="L167" s="57"/>
      <c r="M167" s="61"/>
      <c r="N167" s="57"/>
      <c r="O167" s="41">
        <f>SUM(I167:N167)</f>
        <v>4200</v>
      </c>
      <c r="P167" s="6">
        <v>335.56</v>
      </c>
      <c r="Q167" s="57"/>
      <c r="R167" s="57"/>
      <c r="S167" s="57"/>
      <c r="T167" s="33">
        <f t="shared" si="27"/>
        <v>3864.44</v>
      </c>
    </row>
    <row r="168" spans="2:20" s="2" customFormat="1" ht="15.75">
      <c r="B168" s="32">
        <v>13</v>
      </c>
      <c r="C168" s="3" t="s">
        <v>257</v>
      </c>
      <c r="D168" s="4" t="s">
        <v>143</v>
      </c>
      <c r="E168" s="4" t="s">
        <v>227</v>
      </c>
      <c r="F168" s="3" t="s">
        <v>145</v>
      </c>
      <c r="G168" s="5"/>
      <c r="H168" s="5" t="s">
        <v>26</v>
      </c>
      <c r="I168" s="7">
        <v>700</v>
      </c>
      <c r="J168" s="6">
        <v>168.77</v>
      </c>
      <c r="K168" s="33"/>
      <c r="L168" s="57"/>
      <c r="M168" s="61"/>
      <c r="N168" s="57"/>
      <c r="O168" s="41">
        <f t="shared" si="28"/>
        <v>868.77</v>
      </c>
      <c r="P168" s="6"/>
      <c r="Q168" s="57"/>
      <c r="R168" s="57"/>
      <c r="S168" s="57"/>
      <c r="T168" s="33">
        <f t="shared" si="27"/>
        <v>868.77</v>
      </c>
    </row>
    <row r="169" spans="2:20" s="2" customFormat="1" ht="15.75">
      <c r="B169" s="32">
        <v>14</v>
      </c>
      <c r="C169" s="3" t="s">
        <v>259</v>
      </c>
      <c r="D169" s="4" t="s">
        <v>143</v>
      </c>
      <c r="E169" s="4" t="s">
        <v>29</v>
      </c>
      <c r="F169" s="3" t="s">
        <v>145</v>
      </c>
      <c r="G169" s="5"/>
      <c r="H169" s="5" t="s">
        <v>26</v>
      </c>
      <c r="I169" s="7">
        <v>2730.3</v>
      </c>
      <c r="J169" s="6"/>
      <c r="K169" s="33"/>
      <c r="L169" s="57"/>
      <c r="M169" s="61"/>
      <c r="N169" s="57"/>
      <c r="O169" s="41">
        <f t="shared" si="28"/>
        <v>2730.3</v>
      </c>
      <c r="P169" s="6">
        <v>30.3</v>
      </c>
      <c r="Q169" s="57"/>
      <c r="R169" s="57"/>
      <c r="S169" s="57"/>
      <c r="T169" s="33">
        <f t="shared" si="27"/>
        <v>2700</v>
      </c>
    </row>
    <row r="170" spans="2:20" s="2" customFormat="1" ht="15.75">
      <c r="B170" s="32">
        <v>15</v>
      </c>
      <c r="C170" s="3" t="s">
        <v>263</v>
      </c>
      <c r="D170" s="4" t="s">
        <v>143</v>
      </c>
      <c r="E170" s="4" t="s">
        <v>62</v>
      </c>
      <c r="F170" s="3" t="s">
        <v>145</v>
      </c>
      <c r="G170" s="5"/>
      <c r="H170" s="5" t="s">
        <v>26</v>
      </c>
      <c r="I170" s="7">
        <v>2730.3</v>
      </c>
      <c r="J170" s="6"/>
      <c r="K170" s="33"/>
      <c r="L170" s="57"/>
      <c r="M170" s="61"/>
      <c r="N170" s="57"/>
      <c r="O170" s="41">
        <f t="shared" ref="O170" si="29">SUM(I170:N170)</f>
        <v>2730.3</v>
      </c>
      <c r="P170" s="6">
        <v>30.3</v>
      </c>
      <c r="Q170" s="57"/>
      <c r="R170" s="57"/>
      <c r="S170" s="57"/>
      <c r="T170" s="33">
        <f t="shared" si="27"/>
        <v>2700</v>
      </c>
    </row>
    <row r="171" spans="2:20" s="2" customFormat="1" ht="15.75">
      <c r="B171" s="32">
        <v>16</v>
      </c>
      <c r="C171" s="3" t="s">
        <v>377</v>
      </c>
      <c r="D171" s="4" t="s">
        <v>143</v>
      </c>
      <c r="E171" s="4" t="s">
        <v>227</v>
      </c>
      <c r="F171" s="3" t="s">
        <v>145</v>
      </c>
      <c r="G171" s="5"/>
      <c r="H171" s="5" t="s">
        <v>26</v>
      </c>
      <c r="I171" s="7">
        <v>2402.5</v>
      </c>
      <c r="J171" s="6">
        <v>19.34</v>
      </c>
      <c r="K171" s="33"/>
      <c r="L171" s="57"/>
      <c r="M171" s="61"/>
      <c r="N171" s="57"/>
      <c r="O171" s="41">
        <f t="shared" si="28"/>
        <v>2421.84</v>
      </c>
      <c r="P171" s="6"/>
      <c r="Q171" s="57"/>
      <c r="R171" s="57"/>
      <c r="S171" s="57"/>
      <c r="T171" s="33">
        <f t="shared" si="27"/>
        <v>2421.84</v>
      </c>
    </row>
    <row r="172" spans="2:20" s="2" customFormat="1" ht="15.75">
      <c r="B172" s="32">
        <v>17</v>
      </c>
      <c r="C172" s="3" t="s">
        <v>388</v>
      </c>
      <c r="D172" s="4" t="s">
        <v>143</v>
      </c>
      <c r="E172" s="4" t="s">
        <v>69</v>
      </c>
      <c r="F172" s="3" t="s">
        <v>145</v>
      </c>
      <c r="G172" s="5"/>
      <c r="H172" s="5" t="s">
        <v>26</v>
      </c>
      <c r="I172" s="7">
        <v>2752</v>
      </c>
      <c r="J172" s="6"/>
      <c r="K172" s="33"/>
      <c r="L172" s="57"/>
      <c r="M172" s="61"/>
      <c r="N172" s="57"/>
      <c r="O172" s="41">
        <f t="shared" si="28"/>
        <v>2752</v>
      </c>
      <c r="P172" s="6">
        <v>32.67</v>
      </c>
      <c r="Q172" s="57"/>
      <c r="R172" s="57"/>
      <c r="S172" s="57"/>
      <c r="T172" s="33">
        <f t="shared" si="27"/>
        <v>2719.33</v>
      </c>
    </row>
    <row r="173" spans="2:20" s="2" customFormat="1" ht="15.75">
      <c r="B173" s="32">
        <v>18</v>
      </c>
      <c r="C173" s="3" t="s">
        <v>389</v>
      </c>
      <c r="D173" s="4" t="s">
        <v>143</v>
      </c>
      <c r="E173" s="4" t="s">
        <v>227</v>
      </c>
      <c r="F173" s="3" t="s">
        <v>145</v>
      </c>
      <c r="G173" s="5"/>
      <c r="H173" s="5" t="s">
        <v>26</v>
      </c>
      <c r="I173" s="7">
        <v>2842.51</v>
      </c>
      <c r="J173" s="6"/>
      <c r="K173" s="33"/>
      <c r="L173" s="57"/>
      <c r="M173" s="61"/>
      <c r="N173" s="57"/>
      <c r="O173" s="41">
        <f t="shared" si="28"/>
        <v>2842.51</v>
      </c>
      <c r="P173" s="6">
        <v>42.51</v>
      </c>
      <c r="Q173" s="57"/>
      <c r="R173" s="61">
        <v>500</v>
      </c>
      <c r="S173" s="57"/>
      <c r="T173" s="33">
        <f t="shared" si="27"/>
        <v>2300</v>
      </c>
    </row>
    <row r="174" spans="2:20" s="2" customFormat="1" ht="15.75">
      <c r="B174" s="32">
        <v>19</v>
      </c>
      <c r="C174" s="3" t="s">
        <v>392</v>
      </c>
      <c r="D174" s="4" t="s">
        <v>143</v>
      </c>
      <c r="E174" s="4" t="s">
        <v>73</v>
      </c>
      <c r="F174" s="3" t="s">
        <v>145</v>
      </c>
      <c r="G174" s="5"/>
      <c r="H174" s="5" t="s">
        <v>46</v>
      </c>
      <c r="I174" s="7">
        <v>3325</v>
      </c>
      <c r="J174" s="6"/>
      <c r="K174" s="33"/>
      <c r="L174" s="57"/>
      <c r="M174" s="61"/>
      <c r="N174" s="57"/>
      <c r="O174" s="41">
        <f t="shared" si="28"/>
        <v>3325</v>
      </c>
      <c r="P174" s="6">
        <v>115.26</v>
      </c>
      <c r="Q174" s="57"/>
      <c r="R174" s="57"/>
      <c r="S174" s="57"/>
      <c r="T174" s="33">
        <f t="shared" si="27"/>
        <v>3209.74</v>
      </c>
    </row>
    <row r="175" spans="2:20" s="2" customFormat="1" ht="15.75">
      <c r="B175" s="32">
        <v>20</v>
      </c>
      <c r="C175" s="3" t="s">
        <v>398</v>
      </c>
      <c r="D175" s="4" t="s">
        <v>143</v>
      </c>
      <c r="E175" s="4" t="s">
        <v>69</v>
      </c>
      <c r="F175" s="3" t="s">
        <v>145</v>
      </c>
      <c r="G175" s="5"/>
      <c r="H175" s="5" t="s">
        <v>26</v>
      </c>
      <c r="I175" s="7">
        <v>2866.5</v>
      </c>
      <c r="J175" s="6"/>
      <c r="K175" s="33"/>
      <c r="L175" s="57"/>
      <c r="M175" s="61"/>
      <c r="N175" s="57"/>
      <c r="O175" s="41">
        <f t="shared" si="28"/>
        <v>2866.5</v>
      </c>
      <c r="P175" s="6">
        <v>45.12</v>
      </c>
      <c r="Q175" s="57"/>
      <c r="R175" s="57"/>
      <c r="S175" s="57"/>
      <c r="T175" s="33">
        <f t="shared" si="27"/>
        <v>2821.38</v>
      </c>
    </row>
    <row r="176" spans="2:20" s="2" customFormat="1" ht="15.75">
      <c r="B176" s="32">
        <v>21</v>
      </c>
      <c r="C176" s="3" t="s">
        <v>400</v>
      </c>
      <c r="D176" s="4" t="s">
        <v>143</v>
      </c>
      <c r="E176" s="4" t="s">
        <v>88</v>
      </c>
      <c r="F176" s="3" t="s">
        <v>145</v>
      </c>
      <c r="G176" s="5"/>
      <c r="H176" s="5" t="s">
        <v>26</v>
      </c>
      <c r="I176" s="7">
        <v>3201.86</v>
      </c>
      <c r="J176" s="6"/>
      <c r="K176" s="33"/>
      <c r="L176" s="57"/>
      <c r="M176" s="61"/>
      <c r="N176" s="57"/>
      <c r="O176" s="41">
        <f t="shared" si="28"/>
        <v>3201.86</v>
      </c>
      <c r="P176" s="6">
        <v>101.86</v>
      </c>
      <c r="Q176" s="57"/>
      <c r="R176" s="57"/>
      <c r="S176" s="57"/>
      <c r="T176" s="33">
        <f t="shared" si="27"/>
        <v>3100</v>
      </c>
    </row>
    <row r="177" spans="2:20" s="2" customFormat="1" ht="15.75">
      <c r="B177" s="32">
        <v>22</v>
      </c>
      <c r="C177" s="3" t="s">
        <v>405</v>
      </c>
      <c r="D177" s="4" t="s">
        <v>143</v>
      </c>
      <c r="E177" s="4" t="s">
        <v>227</v>
      </c>
      <c r="F177" s="3" t="s">
        <v>145</v>
      </c>
      <c r="G177" s="5"/>
      <c r="H177" s="5" t="s">
        <v>26</v>
      </c>
      <c r="I177" s="7">
        <v>2402.5</v>
      </c>
      <c r="J177" s="6">
        <v>19.34</v>
      </c>
      <c r="K177" s="33"/>
      <c r="L177" s="57"/>
      <c r="M177" s="61"/>
      <c r="N177" s="57"/>
      <c r="O177" s="41">
        <f t="shared" si="28"/>
        <v>2421.84</v>
      </c>
      <c r="P177" s="6"/>
      <c r="Q177" s="57"/>
      <c r="R177" s="57">
        <v>500</v>
      </c>
      <c r="S177" s="57"/>
      <c r="T177" s="33">
        <f t="shared" si="27"/>
        <v>1921.8400000000001</v>
      </c>
    </row>
    <row r="178" spans="2:20" s="2" customFormat="1" ht="15.75">
      <c r="B178" s="32">
        <v>23</v>
      </c>
      <c r="C178" s="3" t="s">
        <v>406</v>
      </c>
      <c r="D178" s="4" t="s">
        <v>143</v>
      </c>
      <c r="E178" s="4" t="s">
        <v>407</v>
      </c>
      <c r="F178" s="3" t="s">
        <v>145</v>
      </c>
      <c r="G178" s="5"/>
      <c r="H178" s="5" t="s">
        <v>26</v>
      </c>
      <c r="I178" s="7">
        <v>3791.07</v>
      </c>
      <c r="J178" s="6"/>
      <c r="K178" s="33"/>
      <c r="L178" s="57"/>
      <c r="M178" s="61"/>
      <c r="N178" s="57"/>
      <c r="O178" s="41">
        <f t="shared" si="28"/>
        <v>3791.07</v>
      </c>
      <c r="P178" s="6">
        <v>291.07</v>
      </c>
      <c r="Q178" s="57"/>
      <c r="R178" s="57"/>
      <c r="S178" s="57"/>
      <c r="T178" s="33">
        <f t="shared" si="27"/>
        <v>3500</v>
      </c>
    </row>
    <row r="179" spans="2:20" s="2" customFormat="1" ht="15.75">
      <c r="B179" s="32">
        <v>24</v>
      </c>
      <c r="C179" s="3" t="s">
        <v>408</v>
      </c>
      <c r="D179" s="4" t="s">
        <v>143</v>
      </c>
      <c r="E179" s="4" t="s">
        <v>69</v>
      </c>
      <c r="F179" s="3" t="s">
        <v>145</v>
      </c>
      <c r="G179" s="5"/>
      <c r="H179" s="5" t="s">
        <v>26</v>
      </c>
      <c r="I179" s="7">
        <v>3089.65</v>
      </c>
      <c r="J179" s="6"/>
      <c r="K179" s="33"/>
      <c r="L179" s="57"/>
      <c r="M179" s="61"/>
      <c r="N179" s="57"/>
      <c r="O179" s="41">
        <f t="shared" si="28"/>
        <v>3089.65</v>
      </c>
      <c r="P179" s="6">
        <v>89.65</v>
      </c>
      <c r="Q179" s="57"/>
      <c r="R179" s="57"/>
      <c r="S179" s="57"/>
      <c r="T179" s="33">
        <f t="shared" si="27"/>
        <v>3000</v>
      </c>
    </row>
    <row r="180" spans="2:20" s="2" customFormat="1" ht="15.75">
      <c r="B180" s="32">
        <v>25</v>
      </c>
      <c r="C180" s="24" t="s">
        <v>410</v>
      </c>
      <c r="D180" s="4" t="s">
        <v>143</v>
      </c>
      <c r="E180" s="4" t="s">
        <v>44</v>
      </c>
      <c r="F180" s="3" t="s">
        <v>145</v>
      </c>
      <c r="G180" s="5"/>
      <c r="H180" s="5" t="s">
        <v>26</v>
      </c>
      <c r="I180" s="7">
        <v>2489.06</v>
      </c>
      <c r="J180" s="6">
        <v>10.94</v>
      </c>
      <c r="K180" s="33"/>
      <c r="L180" s="57"/>
      <c r="M180" s="61"/>
      <c r="N180" s="57"/>
      <c r="O180" s="41">
        <f t="shared" si="28"/>
        <v>2500</v>
      </c>
      <c r="P180" s="6"/>
      <c r="Q180" s="57"/>
      <c r="R180" s="57"/>
      <c r="S180" s="57"/>
      <c r="T180" s="33">
        <f t="shared" si="27"/>
        <v>2500</v>
      </c>
    </row>
    <row r="181" spans="2:20" s="2" customFormat="1" ht="15.75">
      <c r="B181" s="32">
        <v>26</v>
      </c>
      <c r="C181" s="3" t="s">
        <v>415</v>
      </c>
      <c r="D181" s="4" t="s">
        <v>143</v>
      </c>
      <c r="E181" s="4" t="s">
        <v>227</v>
      </c>
      <c r="F181" s="3" t="s">
        <v>145</v>
      </c>
      <c r="G181" s="5"/>
      <c r="H181" s="5" t="s">
        <v>26</v>
      </c>
      <c r="I181" s="7">
        <v>519.70000000000005</v>
      </c>
      <c r="J181" s="6">
        <v>180.31</v>
      </c>
      <c r="K181" s="33"/>
      <c r="L181" s="57"/>
      <c r="M181" s="61"/>
      <c r="N181" s="57"/>
      <c r="O181" s="41">
        <f t="shared" ref="O181:O185" si="30">SUM(I181:N181)</f>
        <v>700.01</v>
      </c>
      <c r="P181" s="6"/>
      <c r="Q181" s="57"/>
      <c r="R181" s="57"/>
      <c r="S181" s="57"/>
      <c r="T181" s="33">
        <f t="shared" ref="T181:T185" si="31">O181-P181-Q181-R181-S181</f>
        <v>700.01</v>
      </c>
    </row>
    <row r="182" spans="2:20" s="2" customFormat="1" ht="15.75">
      <c r="B182" s="32">
        <v>27</v>
      </c>
      <c r="C182" s="3" t="s">
        <v>416</v>
      </c>
      <c r="D182" s="4" t="s">
        <v>143</v>
      </c>
      <c r="E182" s="4" t="s">
        <v>227</v>
      </c>
      <c r="F182" s="3" t="s">
        <v>145</v>
      </c>
      <c r="G182" s="5"/>
      <c r="H182" s="5" t="s">
        <v>26</v>
      </c>
      <c r="I182" s="7">
        <v>2135.25</v>
      </c>
      <c r="J182" s="6">
        <v>64.760000000000005</v>
      </c>
      <c r="K182" s="33"/>
      <c r="L182" s="57"/>
      <c r="M182" s="61"/>
      <c r="N182" s="57"/>
      <c r="O182" s="41">
        <f t="shared" si="30"/>
        <v>2200.0100000000002</v>
      </c>
      <c r="P182" s="6"/>
      <c r="Q182" s="57"/>
      <c r="R182" s="57"/>
      <c r="S182" s="57"/>
      <c r="T182" s="33">
        <f t="shared" si="31"/>
        <v>2200.0100000000002</v>
      </c>
    </row>
    <row r="183" spans="2:20" s="2" customFormat="1" ht="15.75">
      <c r="B183" s="32">
        <v>28</v>
      </c>
      <c r="C183" s="3" t="s">
        <v>417</v>
      </c>
      <c r="D183" s="4" t="s">
        <v>143</v>
      </c>
      <c r="E183" s="4" t="s">
        <v>144</v>
      </c>
      <c r="F183" s="3" t="s">
        <v>145</v>
      </c>
      <c r="G183" s="5"/>
      <c r="H183" s="13" t="s">
        <v>79</v>
      </c>
      <c r="I183" s="36">
        <v>735.18</v>
      </c>
      <c r="J183" s="36">
        <v>166.52</v>
      </c>
      <c r="K183" s="33"/>
      <c r="L183" s="57"/>
      <c r="M183" s="61"/>
      <c r="N183" s="57"/>
      <c r="O183" s="41">
        <f t="shared" si="30"/>
        <v>901.69999999999993</v>
      </c>
      <c r="P183" s="6"/>
      <c r="Q183" s="57"/>
      <c r="R183" s="57"/>
      <c r="S183" s="57"/>
      <c r="T183" s="33">
        <f t="shared" si="31"/>
        <v>901.69999999999993</v>
      </c>
    </row>
    <row r="184" spans="2:20" s="2" customFormat="1" ht="15.75">
      <c r="B184" s="32">
        <v>29</v>
      </c>
      <c r="C184" s="3" t="s">
        <v>423</v>
      </c>
      <c r="D184" s="4" t="s">
        <v>143</v>
      </c>
      <c r="E184" s="4" t="s">
        <v>227</v>
      </c>
      <c r="F184" s="3" t="s">
        <v>145</v>
      </c>
      <c r="G184" s="5"/>
      <c r="H184" s="13" t="s">
        <v>26</v>
      </c>
      <c r="I184" s="36">
        <v>2752</v>
      </c>
      <c r="J184" s="36"/>
      <c r="K184" s="33"/>
      <c r="L184" s="57"/>
      <c r="M184" s="61"/>
      <c r="N184" s="57"/>
      <c r="O184" s="41">
        <f t="shared" si="30"/>
        <v>2752</v>
      </c>
      <c r="P184" s="6">
        <v>32.67</v>
      </c>
      <c r="Q184" s="57"/>
      <c r="R184" s="57"/>
      <c r="S184" s="57"/>
      <c r="T184" s="33">
        <f>O184-P184-Q184-R184-S184</f>
        <v>2719.33</v>
      </c>
    </row>
    <row r="185" spans="2:20" s="2" customFormat="1" ht="15.75">
      <c r="B185" s="32">
        <v>30</v>
      </c>
      <c r="C185" s="3" t="s">
        <v>424</v>
      </c>
      <c r="D185" s="4" t="s">
        <v>143</v>
      </c>
      <c r="E185" s="4" t="s">
        <v>227</v>
      </c>
      <c r="F185" s="3" t="s">
        <v>145</v>
      </c>
      <c r="G185" s="5"/>
      <c r="H185" s="13" t="s">
        <v>26</v>
      </c>
      <c r="I185" s="36">
        <v>2987.45</v>
      </c>
      <c r="J185" s="36"/>
      <c r="K185" s="33"/>
      <c r="L185" s="57"/>
      <c r="M185" s="61"/>
      <c r="N185" s="57"/>
      <c r="O185" s="41">
        <f t="shared" si="30"/>
        <v>2987.45</v>
      </c>
      <c r="P185" s="6">
        <v>58.28</v>
      </c>
      <c r="Q185" s="57"/>
      <c r="R185" s="57"/>
      <c r="S185" s="57"/>
      <c r="T185" s="33">
        <f t="shared" si="31"/>
        <v>2929.1699999999996</v>
      </c>
    </row>
    <row r="186" spans="2:20" s="2" customFormat="1" ht="15.75">
      <c r="B186" s="32">
        <v>31</v>
      </c>
      <c r="C186" s="3" t="s">
        <v>426</v>
      </c>
      <c r="D186" s="4" t="s">
        <v>143</v>
      </c>
      <c r="E186" s="4" t="s">
        <v>51</v>
      </c>
      <c r="F186" s="3" t="s">
        <v>145</v>
      </c>
      <c r="G186" s="5"/>
      <c r="H186" s="5" t="s">
        <v>26</v>
      </c>
      <c r="I186" s="7">
        <v>4200</v>
      </c>
      <c r="J186" s="6"/>
      <c r="K186" s="33"/>
      <c r="L186" s="57"/>
      <c r="M186" s="61"/>
      <c r="N186" s="57"/>
      <c r="O186" s="41">
        <f t="shared" ref="O186:O188" si="32">SUM(I186:N186)</f>
        <v>4200</v>
      </c>
      <c r="P186" s="6">
        <v>335.56</v>
      </c>
      <c r="Q186" s="57"/>
      <c r="R186" s="57"/>
      <c r="S186" s="57"/>
      <c r="T186" s="33">
        <f t="shared" ref="T186:T188" si="33">O186-P186-Q186-R186-S186</f>
        <v>3864.44</v>
      </c>
    </row>
    <row r="187" spans="2:20" s="2" customFormat="1" ht="15.75">
      <c r="B187" s="32">
        <v>32</v>
      </c>
      <c r="C187" s="3" t="s">
        <v>428</v>
      </c>
      <c r="D187" s="4" t="s">
        <v>143</v>
      </c>
      <c r="E187" s="4" t="s">
        <v>429</v>
      </c>
      <c r="F187" s="3" t="s">
        <v>145</v>
      </c>
      <c r="G187" s="5"/>
      <c r="H187" s="5" t="s">
        <v>26</v>
      </c>
      <c r="I187" s="7">
        <v>1921.56</v>
      </c>
      <c r="J187" s="6">
        <v>78.44</v>
      </c>
      <c r="K187" s="33"/>
      <c r="L187" s="57"/>
      <c r="M187" s="61"/>
      <c r="N187" s="57"/>
      <c r="O187" s="41">
        <f t="shared" si="32"/>
        <v>2000</v>
      </c>
      <c r="P187" s="6"/>
      <c r="Q187" s="57"/>
      <c r="R187" s="57"/>
      <c r="S187" s="57"/>
      <c r="T187" s="33">
        <f t="shared" si="33"/>
        <v>2000</v>
      </c>
    </row>
    <row r="188" spans="2:20" s="2" customFormat="1" ht="15.75">
      <c r="B188" s="32">
        <v>33</v>
      </c>
      <c r="C188" s="3" t="s">
        <v>430</v>
      </c>
      <c r="D188" s="4" t="s">
        <v>143</v>
      </c>
      <c r="E188" s="4" t="s">
        <v>62</v>
      </c>
      <c r="F188" s="3" t="s">
        <v>145</v>
      </c>
      <c r="G188" s="5"/>
      <c r="H188" s="5" t="s">
        <v>26</v>
      </c>
      <c r="I188" s="7">
        <v>3089.65</v>
      </c>
      <c r="J188" s="6"/>
      <c r="K188" s="33"/>
      <c r="L188" s="57"/>
      <c r="M188" s="61"/>
      <c r="N188" s="57"/>
      <c r="O188" s="41">
        <f t="shared" si="32"/>
        <v>3089.65</v>
      </c>
      <c r="P188" s="6">
        <v>89.65</v>
      </c>
      <c r="Q188" s="57"/>
      <c r="R188" s="57"/>
      <c r="S188" s="57"/>
      <c r="T188" s="33">
        <f t="shared" si="33"/>
        <v>3000</v>
      </c>
    </row>
    <row r="189" spans="2:20" s="57" customFormat="1" ht="15.75">
      <c r="B189" s="32">
        <v>34</v>
      </c>
      <c r="C189" s="24" t="s">
        <v>35</v>
      </c>
      <c r="D189" s="4" t="s">
        <v>143</v>
      </c>
      <c r="E189" s="4" t="s">
        <v>20</v>
      </c>
      <c r="F189" s="3" t="s">
        <v>145</v>
      </c>
      <c r="G189" s="5"/>
      <c r="H189" s="5" t="s">
        <v>46</v>
      </c>
      <c r="I189" s="12">
        <v>3325</v>
      </c>
      <c r="J189" s="21"/>
      <c r="K189" s="33"/>
      <c r="L189" s="54"/>
      <c r="O189" s="10">
        <f>I189+J189+K189+L189+M189+N189</f>
        <v>3325</v>
      </c>
      <c r="P189" s="21">
        <v>115.26</v>
      </c>
      <c r="T189" s="33">
        <f>SUM(O189-P189-Q189-R189-S189)</f>
        <v>3209.74</v>
      </c>
    </row>
    <row r="190" spans="2:20" s="57" customFormat="1" ht="15.75">
      <c r="B190" s="32">
        <v>35</v>
      </c>
      <c r="C190" s="24" t="s">
        <v>432</v>
      </c>
      <c r="D190" s="4" t="s">
        <v>143</v>
      </c>
      <c r="E190" s="4" t="s">
        <v>88</v>
      </c>
      <c r="F190" s="3" t="s">
        <v>145</v>
      </c>
      <c r="G190" s="5"/>
      <c r="H190" s="5" t="s">
        <v>26</v>
      </c>
      <c r="I190" s="12">
        <v>3201.86</v>
      </c>
      <c r="J190" s="21"/>
      <c r="K190" s="33"/>
      <c r="L190" s="54"/>
      <c r="O190" s="10">
        <f>I190+J190+K190+L190+M190+N190</f>
        <v>3201.86</v>
      </c>
      <c r="P190" s="21">
        <v>101.86</v>
      </c>
      <c r="T190" s="33">
        <f>SUM(O190-P190-Q190-R190-S190)</f>
        <v>3100</v>
      </c>
    </row>
    <row r="191" spans="2:20" s="57" customFormat="1" ht="15.75">
      <c r="B191" s="32">
        <v>36</v>
      </c>
      <c r="C191" s="24" t="s">
        <v>433</v>
      </c>
      <c r="D191" s="4" t="s">
        <v>143</v>
      </c>
      <c r="E191" s="4" t="s">
        <v>62</v>
      </c>
      <c r="F191" s="3" t="s">
        <v>145</v>
      </c>
      <c r="G191" s="5"/>
      <c r="H191" s="5" t="s">
        <v>26</v>
      </c>
      <c r="I191" s="12">
        <v>2489.5</v>
      </c>
      <c r="J191" s="21">
        <v>10.89</v>
      </c>
      <c r="K191" s="33"/>
      <c r="L191" s="54"/>
      <c r="O191" s="10">
        <f>I191+J191+K191+L191+M191+N191</f>
        <v>2500.39</v>
      </c>
      <c r="P191" s="21"/>
      <c r="T191" s="33">
        <f>SUM(O191-P191-Q191-R191-S191)</f>
        <v>2500.39</v>
      </c>
    </row>
    <row r="192" spans="2:20" s="57" customFormat="1" ht="15.75">
      <c r="B192" s="32">
        <v>37</v>
      </c>
      <c r="C192" s="24" t="s">
        <v>434</v>
      </c>
      <c r="D192" s="4" t="s">
        <v>143</v>
      </c>
      <c r="E192" s="4" t="s">
        <v>88</v>
      </c>
      <c r="F192" s="3" t="s">
        <v>145</v>
      </c>
      <c r="G192" s="5"/>
      <c r="H192" s="5" t="s">
        <v>26</v>
      </c>
      <c r="I192" s="12">
        <v>4357.84</v>
      </c>
      <c r="J192" s="21"/>
      <c r="K192" s="33"/>
      <c r="L192" s="54"/>
      <c r="O192" s="10">
        <f>I192+J192+K192+L192+M192+N192</f>
        <v>4357.84</v>
      </c>
      <c r="P192" s="21">
        <v>357.84</v>
      </c>
      <c r="T192" s="33">
        <f>SUM(O192-P192-Q192-R192-S192)</f>
        <v>4000</v>
      </c>
    </row>
    <row r="193" spans="1:20" s="57" customFormat="1" ht="15.75">
      <c r="B193" s="32">
        <v>38</v>
      </c>
      <c r="C193" s="24" t="s">
        <v>436</v>
      </c>
      <c r="D193" s="4" t="s">
        <v>143</v>
      </c>
      <c r="E193" s="4" t="s">
        <v>73</v>
      </c>
      <c r="F193" s="3" t="s">
        <v>145</v>
      </c>
      <c r="G193" s="5"/>
      <c r="H193" s="5" t="s">
        <v>26</v>
      </c>
      <c r="I193" s="12">
        <v>2601.3000000000002</v>
      </c>
      <c r="J193" s="21"/>
      <c r="K193" s="33"/>
      <c r="L193" s="54"/>
      <c r="O193" s="10">
        <f t="shared" ref="O193:O196" si="34">I193+J193+K193+L193+M193+N193</f>
        <v>2601.3000000000002</v>
      </c>
      <c r="P193" s="21">
        <v>1.27</v>
      </c>
      <c r="T193" s="33">
        <f t="shared" ref="T193:T194" si="35">SUM(O193-P193-Q193-R193-S193)</f>
        <v>2600.0300000000002</v>
      </c>
    </row>
    <row r="194" spans="1:20" s="57" customFormat="1" ht="15.75">
      <c r="B194" s="32">
        <v>39</v>
      </c>
      <c r="C194" s="24" t="s">
        <v>438</v>
      </c>
      <c r="D194" s="4" t="s">
        <v>143</v>
      </c>
      <c r="E194" s="4" t="s">
        <v>437</v>
      </c>
      <c r="F194" s="3" t="s">
        <v>145</v>
      </c>
      <c r="G194" s="5"/>
      <c r="H194" s="5" t="s">
        <v>26</v>
      </c>
      <c r="I194" s="12">
        <v>2135.3000000000002</v>
      </c>
      <c r="J194" s="21">
        <v>64.760000000000005</v>
      </c>
      <c r="K194" s="33"/>
      <c r="L194" s="54"/>
      <c r="O194" s="10">
        <f t="shared" si="34"/>
        <v>2200.0600000000004</v>
      </c>
      <c r="P194" s="21"/>
      <c r="T194" s="33">
        <f t="shared" si="35"/>
        <v>2200.0600000000004</v>
      </c>
    </row>
    <row r="195" spans="1:20" s="57" customFormat="1" ht="15.75">
      <c r="B195" s="32">
        <v>40</v>
      </c>
      <c r="C195" s="24" t="s">
        <v>451</v>
      </c>
      <c r="D195" s="4" t="s">
        <v>143</v>
      </c>
      <c r="E195" s="4" t="s">
        <v>49</v>
      </c>
      <c r="F195" s="3" t="s">
        <v>145</v>
      </c>
      <c r="G195" s="5"/>
      <c r="H195" s="5" t="s">
        <v>26</v>
      </c>
      <c r="I195" s="12">
        <v>2866.5</v>
      </c>
      <c r="J195" s="21"/>
      <c r="K195" s="33"/>
      <c r="L195" s="54"/>
      <c r="O195" s="10">
        <f t="shared" si="34"/>
        <v>2866.5</v>
      </c>
      <c r="P195" s="21">
        <v>45.12</v>
      </c>
      <c r="T195" s="33">
        <f>SUM(O195-P195-Q195-R195-S195)</f>
        <v>2821.38</v>
      </c>
    </row>
    <row r="196" spans="1:20" s="57" customFormat="1" ht="15.75">
      <c r="A196" s="57">
        <v>0</v>
      </c>
      <c r="B196" s="32">
        <v>41</v>
      </c>
      <c r="C196" s="24" t="s">
        <v>443</v>
      </c>
      <c r="D196" s="4" t="s">
        <v>143</v>
      </c>
      <c r="E196" s="4" t="s">
        <v>86</v>
      </c>
      <c r="F196" s="3" t="s">
        <v>145</v>
      </c>
      <c r="G196" s="5"/>
      <c r="H196" s="5" t="s">
        <v>26</v>
      </c>
      <c r="I196" s="12">
        <v>2866.5</v>
      </c>
      <c r="J196" s="21"/>
      <c r="K196" s="33"/>
      <c r="L196" s="54"/>
      <c r="O196" s="10">
        <f t="shared" si="34"/>
        <v>2866.5</v>
      </c>
      <c r="P196" s="21">
        <v>45.12</v>
      </c>
      <c r="T196" s="33">
        <f>SUM(O196-P196-Q196-R196-S196)</f>
        <v>2821.38</v>
      </c>
    </row>
    <row r="197" spans="1:20" s="2" customFormat="1" ht="15.75">
      <c r="B197" s="32">
        <v>42</v>
      </c>
      <c r="C197" s="3" t="s">
        <v>444</v>
      </c>
      <c r="D197" s="4" t="s">
        <v>143</v>
      </c>
      <c r="E197" s="4" t="s">
        <v>62</v>
      </c>
      <c r="F197" s="3" t="s">
        <v>145</v>
      </c>
      <c r="G197" s="5"/>
      <c r="H197" s="13" t="s">
        <v>26</v>
      </c>
      <c r="I197" s="36">
        <v>2601.27</v>
      </c>
      <c r="J197" s="36"/>
      <c r="K197" s="33"/>
      <c r="L197" s="57"/>
      <c r="M197" s="61"/>
      <c r="N197" s="57"/>
      <c r="O197" s="41">
        <f t="shared" ref="O197" si="36">SUM(I197:N197)</f>
        <v>2601.27</v>
      </c>
      <c r="P197" s="6">
        <v>1.27</v>
      </c>
      <c r="Q197" s="57"/>
      <c r="R197" s="57"/>
      <c r="S197" s="57"/>
      <c r="T197" s="33">
        <f t="shared" ref="T197" si="37">O197-P197-Q197-R197-S197</f>
        <v>2600</v>
      </c>
    </row>
    <row r="198" spans="1:20" s="2" customFormat="1" ht="15.75">
      <c r="C198" s="50" t="s">
        <v>154</v>
      </c>
      <c r="G198" s="38"/>
      <c r="I198" s="31">
        <f>SUM(I156:I197)</f>
        <v>114416.15999999999</v>
      </c>
      <c r="J198" s="31">
        <f t="shared" ref="J198:T198" si="38">SUM(J156:J197)</f>
        <v>1107.92</v>
      </c>
      <c r="K198" s="31">
        <f t="shared" si="38"/>
        <v>0</v>
      </c>
      <c r="L198" s="31">
        <f t="shared" si="38"/>
        <v>0</v>
      </c>
      <c r="M198" s="31">
        <f t="shared" si="38"/>
        <v>0</v>
      </c>
      <c r="N198" s="31">
        <f t="shared" si="38"/>
        <v>0</v>
      </c>
      <c r="O198" s="31">
        <f>SUM(O156:O197)</f>
        <v>115524.08</v>
      </c>
      <c r="P198" s="31">
        <f t="shared" si="38"/>
        <v>3141.4300000000003</v>
      </c>
      <c r="Q198" s="31">
        <f t="shared" si="38"/>
        <v>0</v>
      </c>
      <c r="R198" s="31">
        <f t="shared" si="38"/>
        <v>2000</v>
      </c>
      <c r="S198" s="31">
        <f t="shared" si="38"/>
        <v>0</v>
      </c>
      <c r="T198" s="31">
        <f t="shared" si="38"/>
        <v>110382.65</v>
      </c>
    </row>
    <row r="199" spans="1:20" s="2" customFormat="1" ht="15.75">
      <c r="C199" s="50"/>
      <c r="G199" s="38"/>
      <c r="I199" s="31">
        <f>I198+I137</f>
        <v>156450.65999999997</v>
      </c>
      <c r="J199" s="31"/>
      <c r="K199" s="31"/>
      <c r="L199" s="31"/>
      <c r="M199" s="31"/>
      <c r="N199" s="31"/>
      <c r="O199" s="31">
        <f>O198+O137</f>
        <v>158411.06</v>
      </c>
      <c r="P199" s="31">
        <f>P198+P137</f>
        <v>3699.7800000000007</v>
      </c>
      <c r="Q199" s="31"/>
      <c r="R199" s="31"/>
      <c r="S199" s="31"/>
      <c r="T199" s="31"/>
    </row>
    <row r="200" spans="1:20" s="2" customFormat="1" ht="15.75">
      <c r="C200" s="50"/>
      <c r="G200" s="38"/>
      <c r="I200" s="31">
        <f>I199+I104</f>
        <v>621273.48</v>
      </c>
      <c r="J200" s="31"/>
      <c r="K200" s="31"/>
      <c r="L200" s="31"/>
      <c r="M200" s="31"/>
      <c r="N200" s="31"/>
      <c r="O200" s="31">
        <f>O199+O104</f>
        <v>625689.28</v>
      </c>
      <c r="P200" s="31">
        <f>P199+P104</f>
        <v>53188.819999999992</v>
      </c>
      <c r="Q200" s="31"/>
      <c r="R200" s="31"/>
      <c r="S200" s="31"/>
      <c r="T200" s="31"/>
    </row>
    <row r="201" spans="1:20" s="2" customFormat="1" ht="15.75">
      <c r="C201" s="50"/>
      <c r="G201" s="38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</row>
    <row r="202" spans="1:20" s="2" customFormat="1" ht="15.75">
      <c r="C202" s="50"/>
      <c r="G202" s="38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</row>
    <row r="203" spans="1:20" s="2" customFormat="1" ht="15.75">
      <c r="C203" s="50"/>
      <c r="G203" s="38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</row>
    <row r="204" spans="1:20" ht="15.75">
      <c r="B204" s="2"/>
      <c r="C204" s="50"/>
      <c r="D204" s="71" t="s">
        <v>378</v>
      </c>
      <c r="E204" s="71"/>
      <c r="F204" s="2"/>
      <c r="G204" s="2"/>
      <c r="H204" s="71" t="s">
        <v>122</v>
      </c>
      <c r="I204" s="71"/>
      <c r="J204" s="71"/>
      <c r="K204" s="71"/>
      <c r="M204" s="2"/>
      <c r="N204" s="2"/>
      <c r="O204" s="71" t="s">
        <v>379</v>
      </c>
      <c r="P204" s="71"/>
      <c r="Q204" s="71"/>
      <c r="R204" s="71"/>
      <c r="S204" s="42"/>
      <c r="T204" s="31"/>
    </row>
    <row r="205" spans="1:20" ht="15.75">
      <c r="B205" s="2"/>
      <c r="D205" s="71" t="s">
        <v>21</v>
      </c>
      <c r="E205" s="71"/>
      <c r="F205" s="2"/>
      <c r="G205" s="2"/>
      <c r="H205" s="71" t="s">
        <v>53</v>
      </c>
      <c r="I205" s="71"/>
      <c r="J205" s="71"/>
      <c r="K205" s="71"/>
      <c r="M205" s="2"/>
      <c r="N205" s="2"/>
      <c r="O205" s="71" t="s">
        <v>30</v>
      </c>
      <c r="P205" s="71"/>
      <c r="Q205" s="71"/>
      <c r="R205" s="71"/>
      <c r="S205" s="42"/>
      <c r="T205" s="10"/>
    </row>
    <row r="210" spans="3:3" s="2" customFormat="1">
      <c r="C210" s="57"/>
    </row>
  </sheetData>
  <mergeCells count="26">
    <mergeCell ref="B150:T150"/>
    <mergeCell ref="B151:T151"/>
    <mergeCell ref="D144:E144"/>
    <mergeCell ref="H144:K144"/>
    <mergeCell ref="O144:R144"/>
    <mergeCell ref="D145:E145"/>
    <mergeCell ref="H145:K145"/>
    <mergeCell ref="O145:R145"/>
    <mergeCell ref="O204:R204"/>
    <mergeCell ref="D205:E205"/>
    <mergeCell ref="H205:K205"/>
    <mergeCell ref="O205:R205"/>
    <mergeCell ref="B152:T152"/>
    <mergeCell ref="D204:E204"/>
    <mergeCell ref="H204:K204"/>
    <mergeCell ref="B115:T115"/>
    <mergeCell ref="B1:T1"/>
    <mergeCell ref="B2:T2"/>
    <mergeCell ref="D109:E109"/>
    <mergeCell ref="H109:K109"/>
    <mergeCell ref="O109:R109"/>
    <mergeCell ref="D110:E110"/>
    <mergeCell ref="H110:K110"/>
    <mergeCell ref="O110:R110"/>
    <mergeCell ref="B113:T113"/>
    <mergeCell ref="B114:T114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X97"/>
  <sheetViews>
    <sheetView tabSelected="1" zoomScale="78" zoomScaleNormal="78" workbookViewId="0">
      <selection activeCell="C33" sqref="C33:C80"/>
    </sheetView>
  </sheetViews>
  <sheetFormatPr baseColWidth="10" defaultRowHeight="15"/>
  <cols>
    <col min="1" max="1" width="11.28515625" customWidth="1"/>
    <col min="2" max="2" width="5" customWidth="1"/>
    <col min="3" max="3" width="39.85546875" style="57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17" max="17" width="11.42578125" style="57"/>
    <col min="20" max="20" width="14.140625" customWidth="1"/>
  </cols>
  <sheetData>
    <row r="1" spans="1:21" ht="15.75">
      <c r="A1" s="9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1" ht="15.75">
      <c r="A2" s="9"/>
      <c r="B2" s="70" t="s">
        <v>442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1" ht="15.75">
      <c r="A3" s="9"/>
      <c r="B3" s="9"/>
      <c r="C3" s="3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2"/>
      <c r="R3" s="9"/>
      <c r="S3" s="9"/>
      <c r="T3" s="9"/>
    </row>
    <row r="4" spans="1:21" ht="15.7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</row>
    <row r="5" spans="1:21" ht="15.75">
      <c r="A5" s="9"/>
      <c r="B5" s="26"/>
      <c r="C5" s="8" t="s">
        <v>155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</row>
    <row r="6" spans="1:21" s="2" customFormat="1" ht="15.75">
      <c r="A6" s="32"/>
      <c r="B6" s="64">
        <v>1</v>
      </c>
      <c r="C6" s="32" t="s">
        <v>184</v>
      </c>
      <c r="D6" s="27" t="s">
        <v>192</v>
      </c>
      <c r="E6" s="4" t="s">
        <v>155</v>
      </c>
      <c r="F6" s="5" t="s">
        <v>47</v>
      </c>
      <c r="G6" s="26" t="s">
        <v>361</v>
      </c>
      <c r="H6" s="26" t="s">
        <v>24</v>
      </c>
      <c r="I6" s="60">
        <v>11020.42</v>
      </c>
      <c r="J6" s="28"/>
      <c r="K6" s="28"/>
      <c r="L6" s="58"/>
      <c r="M6" s="27"/>
      <c r="N6" s="26"/>
      <c r="O6" s="10">
        <f t="shared" ref="O6:O15" si="0">I6+J6+K6+L6+M6+N6</f>
        <v>11020.42</v>
      </c>
      <c r="P6" s="58">
        <v>1715.79</v>
      </c>
      <c r="Q6" s="26"/>
      <c r="R6" s="26"/>
      <c r="S6" s="26"/>
      <c r="T6" s="10">
        <f>+O6-P6-Q6-R6-S6</f>
        <v>9304.630000000001</v>
      </c>
    </row>
    <row r="7" spans="1:21" ht="15.75">
      <c r="A7" s="32"/>
      <c r="B7" s="64">
        <v>2</v>
      </c>
      <c r="C7" s="3" t="s">
        <v>156</v>
      </c>
      <c r="D7" s="4" t="s">
        <v>236</v>
      </c>
      <c r="E7" s="4" t="s">
        <v>155</v>
      </c>
      <c r="F7" s="5" t="s">
        <v>47</v>
      </c>
      <c r="G7" s="5" t="s">
        <v>362</v>
      </c>
      <c r="H7" s="52" t="s">
        <v>26</v>
      </c>
      <c r="I7" s="6">
        <v>3903.28</v>
      </c>
      <c r="J7" s="9"/>
      <c r="K7" s="10"/>
      <c r="L7" s="58"/>
      <c r="M7" s="10"/>
      <c r="N7" s="10"/>
      <c r="O7" s="10">
        <f t="shared" si="0"/>
        <v>3903.28</v>
      </c>
      <c r="P7" s="6">
        <v>303.27999999999997</v>
      </c>
      <c r="Q7" s="32"/>
      <c r="R7" s="10"/>
      <c r="S7" s="9"/>
      <c r="T7" s="10">
        <f t="shared" ref="T7:T15" si="1">+O7-P7-Q7-R7-S7</f>
        <v>3600</v>
      </c>
      <c r="U7" s="56"/>
    </row>
    <row r="8" spans="1:21" ht="15.75">
      <c r="A8" s="32"/>
      <c r="B8" s="64">
        <v>3</v>
      </c>
      <c r="C8" s="3" t="s">
        <v>157</v>
      </c>
      <c r="D8" s="4" t="s">
        <v>236</v>
      </c>
      <c r="E8" s="4" t="s">
        <v>155</v>
      </c>
      <c r="F8" s="5" t="s">
        <v>47</v>
      </c>
      <c r="G8" s="5" t="s">
        <v>363</v>
      </c>
      <c r="H8" s="52" t="s">
        <v>26</v>
      </c>
      <c r="I8" s="6">
        <v>3903.28</v>
      </c>
      <c r="J8" s="9"/>
      <c r="K8" s="10"/>
      <c r="L8" s="58"/>
      <c r="M8" s="10"/>
      <c r="N8" s="10"/>
      <c r="O8" s="10">
        <f t="shared" si="0"/>
        <v>3903.28</v>
      </c>
      <c r="P8" s="6">
        <v>303.27999999999997</v>
      </c>
      <c r="Q8" s="32"/>
      <c r="R8" s="10"/>
      <c r="S8" s="9"/>
      <c r="T8" s="10">
        <f t="shared" si="1"/>
        <v>3600</v>
      </c>
      <c r="U8" s="56"/>
    </row>
    <row r="9" spans="1:21" s="2" customFormat="1" ht="15.75">
      <c r="A9" s="57"/>
      <c r="B9" s="64">
        <v>4</v>
      </c>
      <c r="C9" s="3" t="s">
        <v>27</v>
      </c>
      <c r="D9" s="4" t="s">
        <v>217</v>
      </c>
      <c r="E9" s="4" t="s">
        <v>165</v>
      </c>
      <c r="F9" s="5" t="s">
        <v>47</v>
      </c>
      <c r="G9" s="5" t="s">
        <v>364</v>
      </c>
      <c r="H9" s="52" t="s">
        <v>26</v>
      </c>
      <c r="I9" s="12">
        <v>3096</v>
      </c>
      <c r="J9" s="21"/>
      <c r="K9" s="10"/>
      <c r="L9" s="58"/>
      <c r="M9" s="54"/>
      <c r="N9" s="54"/>
      <c r="O9" s="67">
        <f t="shared" si="0"/>
        <v>3096</v>
      </c>
      <c r="P9" s="21">
        <v>90.34</v>
      </c>
      <c r="Q9" s="57"/>
      <c r="R9" s="54"/>
      <c r="T9" s="10">
        <f t="shared" si="1"/>
        <v>3005.66</v>
      </c>
    </row>
    <row r="10" spans="1:21" s="2" customFormat="1" ht="15.75">
      <c r="A10" s="9"/>
      <c r="B10" s="64">
        <v>5</v>
      </c>
      <c r="C10" s="3" t="s">
        <v>204</v>
      </c>
      <c r="D10" s="4" t="s">
        <v>385</v>
      </c>
      <c r="E10" s="4" t="s">
        <v>158</v>
      </c>
      <c r="F10" s="5" t="s">
        <v>28</v>
      </c>
      <c r="G10" s="5" t="s">
        <v>402</v>
      </c>
      <c r="H10" s="52" t="s">
        <v>24</v>
      </c>
      <c r="I10" s="7">
        <v>5159.5</v>
      </c>
      <c r="J10" s="9"/>
      <c r="K10" s="10"/>
      <c r="L10" s="58"/>
      <c r="M10" s="10"/>
      <c r="N10" s="10"/>
      <c r="O10" s="67">
        <f t="shared" si="0"/>
        <v>5159.5</v>
      </c>
      <c r="P10" s="6">
        <v>490.17</v>
      </c>
      <c r="Q10" s="33"/>
      <c r="R10" s="10"/>
      <c r="S10" s="10"/>
      <c r="T10" s="10">
        <f t="shared" si="1"/>
        <v>4669.33</v>
      </c>
    </row>
    <row r="11" spans="1:21" s="2" customFormat="1" ht="15.75">
      <c r="A11" s="9"/>
      <c r="B11" s="64">
        <v>6</v>
      </c>
      <c r="C11" s="3" t="s">
        <v>401</v>
      </c>
      <c r="D11" s="4" t="s">
        <v>36</v>
      </c>
      <c r="E11" s="4" t="s">
        <v>158</v>
      </c>
      <c r="F11" s="5" t="s">
        <v>28</v>
      </c>
      <c r="G11" s="5" t="s">
        <v>403</v>
      </c>
      <c r="H11" s="52" t="s">
        <v>46</v>
      </c>
      <c r="I11" s="7">
        <v>3325</v>
      </c>
      <c r="J11" s="9"/>
      <c r="K11" s="10"/>
      <c r="L11" s="58"/>
      <c r="M11" s="10"/>
      <c r="N11" s="10"/>
      <c r="O11" s="67">
        <f t="shared" si="0"/>
        <v>3325</v>
      </c>
      <c r="P11" s="6">
        <v>115.26</v>
      </c>
      <c r="Q11" s="33"/>
      <c r="R11" s="10"/>
      <c r="S11" s="10"/>
      <c r="T11" s="10">
        <f t="shared" si="1"/>
        <v>3209.74</v>
      </c>
    </row>
    <row r="12" spans="1:21" ht="15.75">
      <c r="A12" s="9"/>
      <c r="B12" s="64">
        <v>7</v>
      </c>
      <c r="C12" s="3" t="s">
        <v>159</v>
      </c>
      <c r="D12" s="4" t="s">
        <v>160</v>
      </c>
      <c r="E12" s="4" t="s">
        <v>158</v>
      </c>
      <c r="F12" s="5" t="s">
        <v>47</v>
      </c>
      <c r="G12" s="5" t="s">
        <v>365</v>
      </c>
      <c r="H12" s="52" t="s">
        <v>26</v>
      </c>
      <c r="I12" s="7">
        <v>2752</v>
      </c>
      <c r="J12" s="9"/>
      <c r="K12" s="10"/>
      <c r="L12" s="58"/>
      <c r="M12" s="10"/>
      <c r="N12" s="10"/>
      <c r="O12" s="66">
        <f t="shared" si="0"/>
        <v>2752</v>
      </c>
      <c r="P12" s="6">
        <v>32.67</v>
      </c>
      <c r="Q12" s="33">
        <v>1087.73</v>
      </c>
      <c r="R12" s="10"/>
      <c r="S12" s="10"/>
      <c r="T12" s="10">
        <f t="shared" si="1"/>
        <v>1631.6</v>
      </c>
      <c r="U12" s="56"/>
    </row>
    <row r="13" spans="1:21" ht="15.75">
      <c r="A13" s="9"/>
      <c r="B13" s="64">
        <v>8</v>
      </c>
      <c r="C13" s="3" t="s">
        <v>161</v>
      </c>
      <c r="D13" s="4" t="s">
        <v>160</v>
      </c>
      <c r="E13" s="4" t="s">
        <v>158</v>
      </c>
      <c r="F13" s="5" t="s">
        <v>47</v>
      </c>
      <c r="G13" s="5" t="s">
        <v>404</v>
      </c>
      <c r="H13" s="52" t="s">
        <v>26</v>
      </c>
      <c r="I13" s="7">
        <v>2752</v>
      </c>
      <c r="J13" s="9"/>
      <c r="K13" s="10"/>
      <c r="L13" s="58"/>
      <c r="M13" s="10"/>
      <c r="N13" s="10"/>
      <c r="O13" s="10">
        <f t="shared" si="0"/>
        <v>2752</v>
      </c>
      <c r="P13" s="6">
        <v>32.67</v>
      </c>
      <c r="Q13" s="33"/>
      <c r="R13" s="10"/>
      <c r="S13" s="10"/>
      <c r="T13" s="10">
        <f>+O13-P13-Q13-R13-S13</f>
        <v>2719.33</v>
      </c>
      <c r="U13" s="56"/>
    </row>
    <row r="14" spans="1:21" ht="15.75">
      <c r="A14" s="9"/>
      <c r="B14" s="64">
        <v>9</v>
      </c>
      <c r="C14" s="4" t="s">
        <v>162</v>
      </c>
      <c r="D14" s="4" t="s">
        <v>160</v>
      </c>
      <c r="E14" s="4" t="s">
        <v>158</v>
      </c>
      <c r="F14" s="5" t="s">
        <v>47</v>
      </c>
      <c r="G14" s="5" t="s">
        <v>366</v>
      </c>
      <c r="H14" s="52" t="s">
        <v>26</v>
      </c>
      <c r="I14" s="7">
        <v>2752</v>
      </c>
      <c r="J14" s="9"/>
      <c r="K14" s="10"/>
      <c r="L14" s="58"/>
      <c r="M14" s="10"/>
      <c r="N14" s="10"/>
      <c r="O14" s="10">
        <f t="shared" si="0"/>
        <v>2752</v>
      </c>
      <c r="P14" s="6">
        <v>32.67</v>
      </c>
      <c r="Q14" s="33"/>
      <c r="R14" s="10"/>
      <c r="S14" s="10"/>
      <c r="T14" s="10">
        <f t="shared" si="1"/>
        <v>2719.33</v>
      </c>
      <c r="U14" s="56"/>
    </row>
    <row r="15" spans="1:21" s="2" customFormat="1" ht="15.75">
      <c r="A15" s="9"/>
      <c r="B15" s="64">
        <v>10</v>
      </c>
      <c r="C15" s="32" t="s">
        <v>147</v>
      </c>
      <c r="D15" s="4" t="s">
        <v>160</v>
      </c>
      <c r="E15" s="4" t="s">
        <v>158</v>
      </c>
      <c r="F15" s="5" t="s">
        <v>47</v>
      </c>
      <c r="G15" s="5" t="s">
        <v>399</v>
      </c>
      <c r="H15" s="52" t="s">
        <v>26</v>
      </c>
      <c r="I15" s="7">
        <v>2752</v>
      </c>
      <c r="J15" s="9"/>
      <c r="K15" s="10"/>
      <c r="L15" s="58"/>
      <c r="M15" s="10"/>
      <c r="N15" s="10"/>
      <c r="O15" s="10">
        <f t="shared" si="0"/>
        <v>2752</v>
      </c>
      <c r="P15" s="6">
        <v>32.67</v>
      </c>
      <c r="Q15" s="33"/>
      <c r="R15" s="10"/>
      <c r="S15" s="10"/>
      <c r="T15" s="10">
        <f t="shared" si="1"/>
        <v>2719.33</v>
      </c>
      <c r="U15" s="56"/>
    </row>
    <row r="16" spans="1:21" ht="15.75">
      <c r="A16" s="9"/>
      <c r="B16" s="9"/>
      <c r="C16" s="50" t="s">
        <v>163</v>
      </c>
      <c r="D16" s="9"/>
      <c r="E16" s="9"/>
      <c r="F16" s="9"/>
      <c r="G16" s="9"/>
      <c r="H16" s="9"/>
      <c r="I16" s="31">
        <f t="shared" ref="I16:T16" si="2">SUM(I6:I15)</f>
        <v>41415.479999999996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41415.479999999996</v>
      </c>
      <c r="P16" s="31">
        <f t="shared" si="2"/>
        <v>3148.8000000000006</v>
      </c>
      <c r="Q16" s="48">
        <f t="shared" si="2"/>
        <v>1087.73</v>
      </c>
      <c r="R16" s="31">
        <f t="shared" si="2"/>
        <v>0</v>
      </c>
      <c r="S16" s="31">
        <f t="shared" si="2"/>
        <v>0</v>
      </c>
      <c r="T16" s="31">
        <f t="shared" si="2"/>
        <v>37178.950000000004</v>
      </c>
    </row>
    <row r="17" spans="1:24" ht="15.75">
      <c r="A17" s="9"/>
      <c r="B17" s="9"/>
      <c r="C17" s="50"/>
      <c r="D17" s="9"/>
      <c r="E17" s="9"/>
      <c r="F17" s="9"/>
      <c r="G17" s="9"/>
      <c r="H17" s="9"/>
      <c r="I17" s="31"/>
      <c r="J17" s="31"/>
      <c r="K17" s="31"/>
      <c r="L17" s="31"/>
      <c r="M17" s="31"/>
      <c r="N17" s="31"/>
      <c r="O17" s="31"/>
      <c r="P17" s="31"/>
      <c r="Q17" s="48"/>
      <c r="R17" s="31"/>
      <c r="S17" s="31"/>
      <c r="T17" s="31"/>
    </row>
    <row r="18" spans="1:24" ht="15.75">
      <c r="A18" s="9"/>
      <c r="B18" s="9"/>
      <c r="C18" s="50"/>
      <c r="D18" s="9"/>
      <c r="E18" s="9"/>
      <c r="F18" s="9"/>
      <c r="G18" s="9"/>
      <c r="H18" s="9"/>
      <c r="I18" s="31"/>
      <c r="J18" s="31"/>
      <c r="K18" s="31"/>
      <c r="L18" s="31"/>
      <c r="M18" s="31"/>
      <c r="N18" s="31"/>
      <c r="O18" s="31"/>
      <c r="P18" s="31"/>
      <c r="Q18" s="48"/>
      <c r="R18" s="31"/>
      <c r="S18" s="31"/>
      <c r="T18" s="31"/>
    </row>
    <row r="19" spans="1:24" ht="15.75">
      <c r="A19" s="9"/>
      <c r="B19" s="9"/>
      <c r="C19" s="50"/>
      <c r="D19" s="9"/>
      <c r="E19" s="9"/>
      <c r="F19" s="9"/>
      <c r="G19" s="9"/>
      <c r="H19" s="9"/>
      <c r="I19" s="31"/>
      <c r="J19" s="31"/>
      <c r="K19" s="31"/>
      <c r="L19" s="31"/>
      <c r="M19" s="31"/>
      <c r="N19" s="31"/>
      <c r="O19" s="31"/>
      <c r="P19" s="31"/>
      <c r="Q19" s="48"/>
      <c r="R19" s="31"/>
      <c r="S19" s="31"/>
      <c r="T19" s="31"/>
    </row>
    <row r="20" spans="1:24" ht="15.75">
      <c r="A20" s="9"/>
      <c r="B20" s="9"/>
      <c r="C20" s="50"/>
      <c r="D20" s="9"/>
      <c r="E20" s="9"/>
      <c r="F20" s="9"/>
      <c r="G20" s="9"/>
      <c r="H20" s="9"/>
      <c r="I20" s="31"/>
      <c r="J20" s="31"/>
      <c r="K20" s="31"/>
      <c r="L20" s="31"/>
      <c r="M20" s="31"/>
      <c r="N20" s="31"/>
      <c r="O20" s="31"/>
      <c r="P20" s="31"/>
      <c r="Q20" s="48"/>
      <c r="R20" s="31"/>
      <c r="S20" s="31"/>
      <c r="T20" s="31"/>
    </row>
    <row r="21" spans="1:24" ht="15.75">
      <c r="A21" s="9"/>
      <c r="B21" s="9"/>
      <c r="C21" s="3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32"/>
      <c r="R21" s="9"/>
      <c r="S21" s="9"/>
      <c r="T21" s="9"/>
    </row>
    <row r="22" spans="1:24" ht="15.75">
      <c r="A22" s="9"/>
      <c r="B22" s="9"/>
      <c r="C22" s="3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32"/>
      <c r="R22" s="9"/>
      <c r="S22" s="9"/>
      <c r="T22" s="9"/>
    </row>
    <row r="23" spans="1:24" ht="15.75">
      <c r="A23" s="9"/>
      <c r="B23" s="9"/>
      <c r="C23" s="32"/>
      <c r="D23" s="71" t="s">
        <v>378</v>
      </c>
      <c r="E23" s="71"/>
      <c r="F23" s="9"/>
      <c r="G23" s="9"/>
      <c r="H23" s="71" t="s">
        <v>122</v>
      </c>
      <c r="I23" s="71"/>
      <c r="J23" s="71"/>
      <c r="K23" s="71"/>
      <c r="L23" s="9"/>
      <c r="M23" s="9"/>
      <c r="N23" s="9"/>
      <c r="O23" s="71" t="s">
        <v>379</v>
      </c>
      <c r="P23" s="71"/>
      <c r="Q23" s="71"/>
      <c r="R23" s="71"/>
      <c r="S23" s="9"/>
      <c r="T23" s="9"/>
    </row>
    <row r="24" spans="1:24" ht="15.75">
      <c r="A24" s="9"/>
      <c r="B24" s="9"/>
      <c r="C24" s="32"/>
      <c r="D24" s="71" t="s">
        <v>21</v>
      </c>
      <c r="E24" s="71"/>
      <c r="F24" s="9"/>
      <c r="G24" s="9"/>
      <c r="H24" s="71" t="s">
        <v>53</v>
      </c>
      <c r="I24" s="71"/>
      <c r="J24" s="71"/>
      <c r="K24" s="71"/>
      <c r="L24" s="9"/>
      <c r="M24" s="9"/>
      <c r="N24" s="9"/>
      <c r="O24" s="71" t="s">
        <v>30</v>
      </c>
      <c r="P24" s="71"/>
      <c r="Q24" s="71"/>
      <c r="R24" s="71"/>
      <c r="S24" s="9"/>
      <c r="T24" s="9"/>
      <c r="X24" s="54"/>
    </row>
    <row r="25" spans="1:24" ht="15.75">
      <c r="A25" s="9"/>
      <c r="B25" s="9"/>
      <c r="C25" s="32"/>
      <c r="D25" s="1"/>
      <c r="E25" s="1"/>
      <c r="F25" s="9"/>
      <c r="G25" s="9"/>
      <c r="H25" s="1"/>
      <c r="I25" s="1"/>
      <c r="J25" s="1"/>
      <c r="K25" s="1"/>
      <c r="L25" s="9"/>
      <c r="M25" s="9"/>
      <c r="N25" s="9"/>
      <c r="O25" s="1"/>
      <c r="P25" s="1"/>
      <c r="Q25" s="55"/>
      <c r="R25" s="1"/>
      <c r="S25" s="9"/>
      <c r="T25" s="9"/>
    </row>
    <row r="26" spans="1:24" ht="15.75">
      <c r="A26" s="9"/>
      <c r="B26" s="9"/>
      <c r="C26" s="32"/>
      <c r="D26" s="1"/>
      <c r="E26" s="1"/>
      <c r="F26" s="9"/>
      <c r="G26" s="9"/>
      <c r="H26" s="1"/>
      <c r="I26" s="1"/>
      <c r="J26" s="1"/>
      <c r="K26" s="1"/>
      <c r="L26" s="9"/>
      <c r="M26" s="9"/>
      <c r="N26" s="9"/>
      <c r="O26" s="1"/>
      <c r="P26" s="1"/>
      <c r="Q26" s="55"/>
      <c r="R26" s="1"/>
      <c r="S26" s="9"/>
      <c r="T26" s="9"/>
    </row>
    <row r="27" spans="1:24" ht="15.75">
      <c r="A27" s="9"/>
      <c r="B27" s="9"/>
      <c r="C27" s="32"/>
      <c r="D27" s="1"/>
      <c r="E27" s="1"/>
      <c r="F27" s="9"/>
      <c r="G27" s="9"/>
      <c r="H27" s="1"/>
      <c r="I27" s="1"/>
      <c r="J27" s="1"/>
      <c r="K27" s="1"/>
      <c r="L27" s="9"/>
      <c r="M27" s="9"/>
      <c r="N27" s="9"/>
      <c r="O27" s="1"/>
      <c r="P27" s="1"/>
      <c r="Q27" s="55"/>
      <c r="R27" s="1"/>
      <c r="S27" s="9"/>
      <c r="T27" s="9"/>
    </row>
    <row r="28" spans="1:24" ht="15.75">
      <c r="A28" s="9"/>
      <c r="B28" s="70" t="s">
        <v>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1:24" ht="15.75">
      <c r="A29" s="9"/>
      <c r="B29" s="70" t="s">
        <v>442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4" ht="15.75">
      <c r="A30" s="9"/>
      <c r="B30" s="70" t="s">
        <v>164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1:24" ht="15.75">
      <c r="A31" s="9"/>
      <c r="B31" s="9"/>
      <c r="C31" s="32"/>
      <c r="D31" s="1"/>
      <c r="E31" s="1"/>
      <c r="F31" s="9"/>
      <c r="G31" s="9"/>
      <c r="H31" s="1"/>
      <c r="I31" s="1"/>
      <c r="J31" s="1"/>
      <c r="K31" s="1"/>
      <c r="L31" s="9"/>
      <c r="M31" s="9"/>
      <c r="N31" s="9"/>
      <c r="O31" s="1"/>
      <c r="P31" s="1"/>
      <c r="Q31" s="55"/>
      <c r="R31" s="1"/>
      <c r="S31" s="9"/>
      <c r="T31" s="9"/>
    </row>
    <row r="32" spans="1:24" ht="15.75">
      <c r="A32" s="9"/>
      <c r="B32" s="34" t="s">
        <v>124</v>
      </c>
      <c r="C32" s="73" t="s">
        <v>2</v>
      </c>
      <c r="D32" s="27" t="s">
        <v>3</v>
      </c>
      <c r="E32" s="27" t="s">
        <v>4</v>
      </c>
      <c r="F32" s="26" t="s">
        <v>5</v>
      </c>
      <c r="G32" s="26" t="s">
        <v>6</v>
      </c>
      <c r="H32" s="26" t="s">
        <v>7</v>
      </c>
      <c r="I32" s="28" t="s">
        <v>8</v>
      </c>
      <c r="J32" s="28" t="s">
        <v>9</v>
      </c>
      <c r="K32" s="28" t="s">
        <v>10</v>
      </c>
      <c r="L32" s="27" t="s">
        <v>11</v>
      </c>
      <c r="M32" s="27" t="s">
        <v>12</v>
      </c>
      <c r="N32" s="26" t="s">
        <v>13</v>
      </c>
      <c r="O32" s="26" t="s">
        <v>14</v>
      </c>
      <c r="P32" s="26" t="s">
        <v>15</v>
      </c>
      <c r="Q32" s="26" t="s">
        <v>16</v>
      </c>
      <c r="R32" s="26" t="s">
        <v>17</v>
      </c>
      <c r="S32" s="26" t="s">
        <v>18</v>
      </c>
      <c r="T32" s="29" t="s">
        <v>19</v>
      </c>
    </row>
    <row r="33" spans="1:20" ht="15.75">
      <c r="A33" s="32"/>
      <c r="B33" s="32">
        <v>1</v>
      </c>
      <c r="C33" s="3" t="s">
        <v>167</v>
      </c>
      <c r="D33" s="4" t="s">
        <v>216</v>
      </c>
      <c r="E33" s="9" t="s">
        <v>165</v>
      </c>
      <c r="F33" s="2" t="s">
        <v>166</v>
      </c>
      <c r="G33" s="2"/>
      <c r="H33" s="52" t="s">
        <v>26</v>
      </c>
      <c r="I33" s="62">
        <v>3110</v>
      </c>
      <c r="J33" s="41"/>
      <c r="K33" s="41"/>
      <c r="L33" s="54"/>
      <c r="M33" s="10"/>
      <c r="N33" s="10"/>
      <c r="O33" s="54">
        <f>SUM(I33:N33)</f>
        <v>3110</v>
      </c>
      <c r="P33" s="63">
        <v>91.87</v>
      </c>
      <c r="Q33" s="33"/>
      <c r="R33" s="10">
        <v>500</v>
      </c>
      <c r="S33" s="10"/>
      <c r="T33" s="10">
        <f t="shared" ref="T33:T83" si="3">+O33-P33-Q33-R33-S33</f>
        <v>2518.13</v>
      </c>
    </row>
    <row r="34" spans="1:20" s="2" customFormat="1" ht="15.75">
      <c r="A34" s="57"/>
      <c r="B34" s="32">
        <v>2</v>
      </c>
      <c r="C34" s="3" t="s">
        <v>179</v>
      </c>
      <c r="D34" s="4" t="s">
        <v>236</v>
      </c>
      <c r="E34" s="4" t="s">
        <v>165</v>
      </c>
      <c r="F34" s="2" t="s">
        <v>166</v>
      </c>
      <c r="G34" s="5"/>
      <c r="H34" s="52" t="s">
        <v>26</v>
      </c>
      <c r="I34" s="21">
        <v>3903.28</v>
      </c>
      <c r="J34" s="21"/>
      <c r="K34" s="10"/>
      <c r="L34" s="54"/>
      <c r="M34" s="54"/>
      <c r="N34" s="54"/>
      <c r="O34" s="54">
        <f>SUM(I34:N34)</f>
        <v>3903.28</v>
      </c>
      <c r="P34" s="63">
        <v>303.27999999999997</v>
      </c>
      <c r="Q34" s="61"/>
      <c r="R34" s="54"/>
      <c r="S34" s="54"/>
      <c r="T34" s="10">
        <f t="shared" si="3"/>
        <v>3600</v>
      </c>
    </row>
    <row r="35" spans="1:20" s="2" customFormat="1" ht="15.75">
      <c r="A35" s="57"/>
      <c r="B35" s="32">
        <v>3</v>
      </c>
      <c r="C35" s="3" t="s">
        <v>202</v>
      </c>
      <c r="D35" s="4" t="s">
        <v>237</v>
      </c>
      <c r="E35" s="4" t="s">
        <v>165</v>
      </c>
      <c r="F35" s="2" t="s">
        <v>166</v>
      </c>
      <c r="G35" s="5"/>
      <c r="H35" s="52" t="s">
        <v>26</v>
      </c>
      <c r="I35" s="59">
        <v>4357.84</v>
      </c>
      <c r="J35" s="21"/>
      <c r="K35" s="10"/>
      <c r="L35" s="54"/>
      <c r="M35" s="54"/>
      <c r="N35" s="54"/>
      <c r="O35" s="54">
        <f t="shared" ref="O35:O73" si="4">SUM(I35:N35)</f>
        <v>4357.84</v>
      </c>
      <c r="P35" s="63">
        <v>357.84</v>
      </c>
      <c r="Q35" s="61"/>
      <c r="R35" s="54"/>
      <c r="S35" s="54"/>
      <c r="T35" s="10">
        <f t="shared" si="3"/>
        <v>4000</v>
      </c>
    </row>
    <row r="36" spans="1:20" s="2" customFormat="1" ht="15.75">
      <c r="A36" s="57"/>
      <c r="B36" s="32">
        <v>4</v>
      </c>
      <c r="C36" s="3" t="s">
        <v>203</v>
      </c>
      <c r="D36" s="4" t="s">
        <v>237</v>
      </c>
      <c r="E36" s="4" t="s">
        <v>165</v>
      </c>
      <c r="F36" s="2" t="s">
        <v>166</v>
      </c>
      <c r="G36" s="5"/>
      <c r="H36" s="52" t="s">
        <v>26</v>
      </c>
      <c r="I36" s="59">
        <v>4357.84</v>
      </c>
      <c r="J36" s="21"/>
      <c r="K36" s="10"/>
      <c r="L36" s="54"/>
      <c r="M36" s="54"/>
      <c r="N36" s="54"/>
      <c r="O36" s="54">
        <f t="shared" si="4"/>
        <v>4357.84</v>
      </c>
      <c r="P36" s="63">
        <v>357.84</v>
      </c>
      <c r="Q36" s="61"/>
      <c r="R36" s="54">
        <v>500</v>
      </c>
      <c r="S36" s="54"/>
      <c r="T36" s="10">
        <f t="shared" si="3"/>
        <v>3500</v>
      </c>
    </row>
    <row r="37" spans="1:20" s="2" customFormat="1" ht="15.75">
      <c r="A37" s="57"/>
      <c r="B37" s="32">
        <v>5</v>
      </c>
      <c r="C37" s="3" t="s">
        <v>209</v>
      </c>
      <c r="D37" s="4" t="s">
        <v>236</v>
      </c>
      <c r="E37" s="4" t="s">
        <v>165</v>
      </c>
      <c r="F37" s="2" t="s">
        <v>166</v>
      </c>
      <c r="G37" s="5"/>
      <c r="H37" s="52" t="s">
        <v>26</v>
      </c>
      <c r="I37" s="59">
        <v>3903.28</v>
      </c>
      <c r="J37" s="21"/>
      <c r="K37" s="10"/>
      <c r="L37" s="54"/>
      <c r="M37" s="54"/>
      <c r="N37" s="54"/>
      <c r="O37" s="54">
        <f t="shared" si="4"/>
        <v>3903.28</v>
      </c>
      <c r="P37" s="63">
        <v>303.27999999999997</v>
      </c>
      <c r="Q37" s="61"/>
      <c r="R37" s="54"/>
      <c r="S37" s="54"/>
      <c r="T37" s="10">
        <f t="shared" si="3"/>
        <v>3600</v>
      </c>
    </row>
    <row r="38" spans="1:20" s="2" customFormat="1" ht="15.75">
      <c r="A38" s="57"/>
      <c r="B38" s="32">
        <v>6</v>
      </c>
      <c r="C38" s="3" t="s">
        <v>213</v>
      </c>
      <c r="D38" s="4" t="s">
        <v>237</v>
      </c>
      <c r="E38" s="4" t="s">
        <v>165</v>
      </c>
      <c r="F38" s="2" t="s">
        <v>166</v>
      </c>
      <c r="G38" s="5"/>
      <c r="H38" s="52" t="s">
        <v>26</v>
      </c>
      <c r="I38" s="59">
        <v>4357.84</v>
      </c>
      <c r="J38" s="21"/>
      <c r="K38" s="10"/>
      <c r="L38" s="54"/>
      <c r="M38" s="54"/>
      <c r="N38" s="54"/>
      <c r="O38" s="54">
        <f t="shared" si="4"/>
        <v>4357.84</v>
      </c>
      <c r="P38" s="63">
        <v>357.84</v>
      </c>
      <c r="Q38" s="61"/>
      <c r="R38" s="54"/>
      <c r="S38" s="54"/>
      <c r="T38" s="10">
        <f t="shared" si="3"/>
        <v>4000</v>
      </c>
    </row>
    <row r="39" spans="1:20" s="57" customFormat="1" ht="15.75">
      <c r="B39" s="32">
        <v>7</v>
      </c>
      <c r="C39" s="3" t="s">
        <v>215</v>
      </c>
      <c r="D39" s="4" t="s">
        <v>236</v>
      </c>
      <c r="E39" s="4" t="s">
        <v>165</v>
      </c>
      <c r="F39" s="2" t="s">
        <v>166</v>
      </c>
      <c r="G39" s="5"/>
      <c r="H39" s="52" t="s">
        <v>26</v>
      </c>
      <c r="I39" s="59">
        <v>3903.28</v>
      </c>
      <c r="J39" s="21"/>
      <c r="K39" s="33"/>
      <c r="L39" s="61"/>
      <c r="M39" s="61"/>
      <c r="N39" s="61"/>
      <c r="O39" s="61">
        <f t="shared" si="4"/>
        <v>3903.28</v>
      </c>
      <c r="P39" s="36">
        <v>303.27999999999997</v>
      </c>
      <c r="Q39" s="61"/>
      <c r="R39" s="61">
        <v>750</v>
      </c>
      <c r="S39" s="61"/>
      <c r="T39" s="33">
        <f t="shared" si="3"/>
        <v>2850</v>
      </c>
    </row>
    <row r="40" spans="1:20" s="57" customFormat="1" ht="15.75">
      <c r="B40" s="32">
        <v>8</v>
      </c>
      <c r="C40" s="3" t="s">
        <v>218</v>
      </c>
      <c r="D40" s="4" t="s">
        <v>237</v>
      </c>
      <c r="E40" s="4" t="s">
        <v>165</v>
      </c>
      <c r="F40" s="2" t="s">
        <v>166</v>
      </c>
      <c r="G40" s="5"/>
      <c r="H40" s="52" t="s">
        <v>26</v>
      </c>
      <c r="I40" s="59">
        <v>4357.84</v>
      </c>
      <c r="J40" s="21"/>
      <c r="K40" s="33"/>
      <c r="L40" s="61"/>
      <c r="M40" s="61"/>
      <c r="N40" s="61"/>
      <c r="O40" s="61">
        <f t="shared" si="4"/>
        <v>4357.84</v>
      </c>
      <c r="P40" s="36">
        <v>357.84</v>
      </c>
      <c r="Q40" s="61"/>
      <c r="R40" s="61"/>
      <c r="S40" s="61"/>
      <c r="T40" s="33">
        <f t="shared" si="3"/>
        <v>4000</v>
      </c>
    </row>
    <row r="41" spans="1:20" s="57" customFormat="1" ht="15.75">
      <c r="B41" s="32">
        <v>9</v>
      </c>
      <c r="C41" s="3" t="s">
        <v>221</v>
      </c>
      <c r="D41" s="4" t="s">
        <v>237</v>
      </c>
      <c r="E41" s="4" t="s">
        <v>165</v>
      </c>
      <c r="F41" s="2" t="s">
        <v>166</v>
      </c>
      <c r="G41" s="5"/>
      <c r="H41" s="52" t="s">
        <v>26</v>
      </c>
      <c r="I41" s="59">
        <v>4357.84</v>
      </c>
      <c r="J41" s="21"/>
      <c r="K41" s="33"/>
      <c r="L41" s="61"/>
      <c r="M41" s="61"/>
      <c r="N41" s="61"/>
      <c r="O41" s="61">
        <f t="shared" si="4"/>
        <v>4357.84</v>
      </c>
      <c r="P41" s="36">
        <v>357.84</v>
      </c>
      <c r="Q41" s="61"/>
      <c r="R41" s="61"/>
      <c r="S41" s="61"/>
      <c r="T41" s="33">
        <f t="shared" si="3"/>
        <v>4000</v>
      </c>
    </row>
    <row r="42" spans="1:20" s="57" customFormat="1" ht="15.75">
      <c r="B42" s="32">
        <v>10</v>
      </c>
      <c r="C42" s="3" t="s">
        <v>219</v>
      </c>
      <c r="D42" s="4" t="s">
        <v>236</v>
      </c>
      <c r="E42" s="4" t="s">
        <v>165</v>
      </c>
      <c r="F42" s="2" t="s">
        <v>166</v>
      </c>
      <c r="G42" s="5"/>
      <c r="H42" s="52" t="s">
        <v>26</v>
      </c>
      <c r="I42" s="59">
        <v>3382.73</v>
      </c>
      <c r="J42" s="21"/>
      <c r="K42" s="33"/>
      <c r="L42" s="61"/>
      <c r="M42" s="61"/>
      <c r="N42" s="61"/>
      <c r="O42" s="61">
        <f t="shared" si="4"/>
        <v>3382.73</v>
      </c>
      <c r="P42" s="36">
        <v>121.61</v>
      </c>
      <c r="Q42" s="61"/>
      <c r="R42" s="61"/>
      <c r="S42" s="61"/>
      <c r="T42" s="33">
        <f t="shared" si="3"/>
        <v>3261.12</v>
      </c>
    </row>
    <row r="43" spans="1:20" s="2" customFormat="1" ht="15.75">
      <c r="A43" s="57"/>
      <c r="B43" s="32">
        <v>11</v>
      </c>
      <c r="C43" s="3" t="s">
        <v>222</v>
      </c>
      <c r="D43" s="4" t="s">
        <v>237</v>
      </c>
      <c r="E43" s="4" t="s">
        <v>165</v>
      </c>
      <c r="F43" s="2" t="s">
        <v>166</v>
      </c>
      <c r="G43" s="5"/>
      <c r="H43" s="52" t="s">
        <v>26</v>
      </c>
      <c r="I43" s="59">
        <v>4357.84</v>
      </c>
      <c r="J43" s="21"/>
      <c r="K43" s="10"/>
      <c r="L43" s="54"/>
      <c r="M43" s="54"/>
      <c r="N43" s="54"/>
      <c r="O43" s="54">
        <f>SUM(I43:N43)</f>
        <v>4357.84</v>
      </c>
      <c r="P43" s="63">
        <v>357.84</v>
      </c>
      <c r="Q43" s="61"/>
      <c r="R43" s="54"/>
      <c r="S43" s="54"/>
      <c r="T43" s="10">
        <f t="shared" si="3"/>
        <v>4000</v>
      </c>
    </row>
    <row r="44" spans="1:20" s="2" customFormat="1" ht="15.75">
      <c r="A44" s="57"/>
      <c r="B44" s="32">
        <v>12</v>
      </c>
      <c r="C44" s="3" t="s">
        <v>224</v>
      </c>
      <c r="D44" s="4" t="s">
        <v>237</v>
      </c>
      <c r="E44" s="4" t="s">
        <v>165</v>
      </c>
      <c r="F44" s="2" t="s">
        <v>166</v>
      </c>
      <c r="G44" s="5"/>
      <c r="H44" s="52" t="s">
        <v>26</v>
      </c>
      <c r="I44" s="59">
        <v>4357.84</v>
      </c>
      <c r="J44" s="21"/>
      <c r="K44" s="10"/>
      <c r="L44" s="54"/>
      <c r="M44" s="54"/>
      <c r="N44" s="54"/>
      <c r="O44" s="54">
        <f t="shared" si="4"/>
        <v>4357.84</v>
      </c>
      <c r="P44" s="63">
        <v>357.84</v>
      </c>
      <c r="Q44" s="61"/>
      <c r="R44" s="54"/>
      <c r="S44" s="54"/>
      <c r="T44" s="10">
        <f t="shared" si="3"/>
        <v>4000</v>
      </c>
    </row>
    <row r="45" spans="1:20" s="2" customFormat="1" ht="15.75">
      <c r="A45" s="57"/>
      <c r="B45" s="32">
        <v>13</v>
      </c>
      <c r="C45" s="3" t="s">
        <v>223</v>
      </c>
      <c r="D45" s="4" t="s">
        <v>236</v>
      </c>
      <c r="E45" s="4" t="s">
        <v>165</v>
      </c>
      <c r="F45" s="2" t="s">
        <v>166</v>
      </c>
      <c r="G45" s="5"/>
      <c r="H45" s="52" t="s">
        <v>26</v>
      </c>
      <c r="I45" s="59">
        <v>3382.73</v>
      </c>
      <c r="J45" s="21"/>
      <c r="K45" s="10"/>
      <c r="L45" s="54"/>
      <c r="M45" s="54"/>
      <c r="N45" s="54"/>
      <c r="O45" s="54">
        <f t="shared" si="4"/>
        <v>3382.73</v>
      </c>
      <c r="P45" s="63">
        <v>121.61</v>
      </c>
      <c r="Q45" s="61"/>
      <c r="R45" s="54"/>
      <c r="S45" s="54"/>
      <c r="T45" s="10">
        <f t="shared" si="3"/>
        <v>3261.12</v>
      </c>
    </row>
    <row r="46" spans="1:20" s="2" customFormat="1" ht="15.75">
      <c r="A46" s="57"/>
      <c r="B46" s="32">
        <v>14</v>
      </c>
      <c r="C46" s="3" t="s">
        <v>226</v>
      </c>
      <c r="D46" s="4" t="s">
        <v>236</v>
      </c>
      <c r="E46" s="4" t="s">
        <v>165</v>
      </c>
      <c r="F46" s="2" t="s">
        <v>166</v>
      </c>
      <c r="G46" s="5"/>
      <c r="H46" s="52" t="s">
        <v>26</v>
      </c>
      <c r="I46" s="59">
        <v>3903.28</v>
      </c>
      <c r="J46" s="21"/>
      <c r="K46" s="10"/>
      <c r="L46" s="54"/>
      <c r="M46" s="54"/>
      <c r="N46" s="54"/>
      <c r="O46" s="54">
        <f t="shared" si="4"/>
        <v>3903.28</v>
      </c>
      <c r="P46" s="63">
        <v>303.27999999999997</v>
      </c>
      <c r="Q46" s="61"/>
      <c r="R46" s="54"/>
      <c r="S46" s="54"/>
      <c r="T46" s="10">
        <f t="shared" si="3"/>
        <v>3600</v>
      </c>
    </row>
    <row r="47" spans="1:20" s="2" customFormat="1" ht="15.75">
      <c r="A47" s="57"/>
      <c r="B47" s="32">
        <v>15</v>
      </c>
      <c r="C47" s="3" t="s">
        <v>231</v>
      </c>
      <c r="D47" s="4" t="s">
        <v>236</v>
      </c>
      <c r="E47" s="4" t="s">
        <v>165</v>
      </c>
      <c r="F47" s="2" t="s">
        <v>166</v>
      </c>
      <c r="G47" s="5"/>
      <c r="H47" s="52" t="s">
        <v>26</v>
      </c>
      <c r="I47" s="59">
        <v>3903.28</v>
      </c>
      <c r="J47" s="21"/>
      <c r="K47" s="10"/>
      <c r="L47" s="54"/>
      <c r="M47" s="54"/>
      <c r="N47" s="54"/>
      <c r="O47" s="54">
        <f t="shared" si="4"/>
        <v>3903.28</v>
      </c>
      <c r="P47" s="63">
        <v>303.27999999999997</v>
      </c>
      <c r="Q47" s="61"/>
      <c r="R47" s="54"/>
      <c r="S47" s="54"/>
      <c r="T47" s="10">
        <f t="shared" si="3"/>
        <v>3600</v>
      </c>
    </row>
    <row r="48" spans="1:20" s="2" customFormat="1" ht="15.75">
      <c r="A48" s="57"/>
      <c r="B48" s="32">
        <v>16</v>
      </c>
      <c r="C48" s="3" t="s">
        <v>234</v>
      </c>
      <c r="D48" s="4" t="s">
        <v>236</v>
      </c>
      <c r="E48" s="4" t="s">
        <v>165</v>
      </c>
      <c r="F48" s="2" t="s">
        <v>166</v>
      </c>
      <c r="G48" s="5"/>
      <c r="H48" s="52" t="s">
        <v>26</v>
      </c>
      <c r="I48" s="59">
        <v>3903.28</v>
      </c>
      <c r="J48" s="21"/>
      <c r="K48" s="10"/>
      <c r="L48" s="54"/>
      <c r="M48" s="54"/>
      <c r="N48" s="54"/>
      <c r="O48" s="54">
        <f t="shared" si="4"/>
        <v>3903.28</v>
      </c>
      <c r="P48" s="63">
        <v>303.27999999999997</v>
      </c>
      <c r="Q48" s="61">
        <v>996.75</v>
      </c>
      <c r="R48" s="54"/>
      <c r="S48" s="54"/>
      <c r="T48" s="10">
        <f t="shared" si="3"/>
        <v>2603.25</v>
      </c>
    </row>
    <row r="49" spans="1:20" s="2" customFormat="1" ht="15.75">
      <c r="A49" s="57"/>
      <c r="B49" s="32">
        <v>17</v>
      </c>
      <c r="C49" s="3" t="s">
        <v>235</v>
      </c>
      <c r="D49" s="4" t="s">
        <v>237</v>
      </c>
      <c r="E49" s="4" t="s">
        <v>165</v>
      </c>
      <c r="F49" s="2" t="s">
        <v>166</v>
      </c>
      <c r="G49" s="5"/>
      <c r="H49" s="52" t="s">
        <v>26</v>
      </c>
      <c r="I49" s="59">
        <v>4357.84</v>
      </c>
      <c r="J49" s="21"/>
      <c r="K49" s="10"/>
      <c r="L49" s="54"/>
      <c r="M49" s="54"/>
      <c r="N49" s="54"/>
      <c r="O49" s="54">
        <f t="shared" si="4"/>
        <v>4357.84</v>
      </c>
      <c r="P49" s="63">
        <v>357.84</v>
      </c>
      <c r="Q49" s="61"/>
      <c r="R49" s="54"/>
      <c r="S49" s="54"/>
      <c r="T49" s="10">
        <f>+O49-P49-Q49-R49-S49</f>
        <v>4000</v>
      </c>
    </row>
    <row r="50" spans="1:20" s="2" customFormat="1" ht="15.75">
      <c r="A50" s="57"/>
      <c r="B50" s="32">
        <v>18</v>
      </c>
      <c r="C50" s="3" t="s">
        <v>239</v>
      </c>
      <c r="D50" s="4" t="s">
        <v>236</v>
      </c>
      <c r="E50" s="4" t="s">
        <v>165</v>
      </c>
      <c r="F50" s="2" t="s">
        <v>166</v>
      </c>
      <c r="G50" s="5"/>
      <c r="H50" s="52" t="s">
        <v>26</v>
      </c>
      <c r="I50" s="59">
        <v>3903.28</v>
      </c>
      <c r="J50" s="21"/>
      <c r="K50" s="10"/>
      <c r="L50" s="54"/>
      <c r="M50" s="54"/>
      <c r="N50" s="54"/>
      <c r="O50" s="54">
        <f t="shared" si="4"/>
        <v>3903.28</v>
      </c>
      <c r="P50" s="63">
        <v>303.27999999999997</v>
      </c>
      <c r="Q50" s="61"/>
      <c r="R50" s="54"/>
      <c r="S50" s="54"/>
      <c r="T50" s="10">
        <f t="shared" si="3"/>
        <v>3600</v>
      </c>
    </row>
    <row r="51" spans="1:20" s="2" customFormat="1" ht="15.75">
      <c r="A51" s="57"/>
      <c r="B51" s="32">
        <v>19</v>
      </c>
      <c r="C51" s="3" t="s">
        <v>242</v>
      </c>
      <c r="D51" s="4" t="s">
        <v>237</v>
      </c>
      <c r="E51" s="4" t="s">
        <v>165</v>
      </c>
      <c r="F51" s="2" t="s">
        <v>166</v>
      </c>
      <c r="G51" s="5"/>
      <c r="H51" s="52" t="s">
        <v>26</v>
      </c>
      <c r="I51" s="59">
        <v>4357.84</v>
      </c>
      <c r="J51" s="21"/>
      <c r="K51" s="10"/>
      <c r="L51" s="54"/>
      <c r="M51" s="54"/>
      <c r="N51" s="54"/>
      <c r="O51" s="54">
        <f t="shared" si="4"/>
        <v>4357.84</v>
      </c>
      <c r="P51" s="63">
        <v>357.84</v>
      </c>
      <c r="Q51" s="61"/>
      <c r="R51" s="54"/>
      <c r="S51" s="54"/>
      <c r="T51" s="10">
        <f t="shared" si="3"/>
        <v>4000</v>
      </c>
    </row>
    <row r="52" spans="1:20" s="2" customFormat="1" ht="15.75">
      <c r="A52" s="57"/>
      <c r="B52" s="32">
        <v>20</v>
      </c>
      <c r="C52" s="3" t="s">
        <v>243</v>
      </c>
      <c r="D52" s="4" t="s">
        <v>236</v>
      </c>
      <c r="E52" s="4" t="s">
        <v>165</v>
      </c>
      <c r="F52" s="2" t="s">
        <v>166</v>
      </c>
      <c r="G52" s="5"/>
      <c r="H52" s="52" t="s">
        <v>26</v>
      </c>
      <c r="I52" s="59">
        <v>3903.28</v>
      </c>
      <c r="J52" s="21"/>
      <c r="K52" s="10"/>
      <c r="L52" s="54"/>
      <c r="M52" s="54"/>
      <c r="N52" s="54"/>
      <c r="O52" s="54">
        <f t="shared" si="4"/>
        <v>3903.28</v>
      </c>
      <c r="P52" s="63">
        <v>303.27999999999997</v>
      </c>
      <c r="Q52" s="61"/>
      <c r="R52" s="54"/>
      <c r="S52" s="54"/>
      <c r="T52" s="10">
        <f t="shared" si="3"/>
        <v>3600</v>
      </c>
    </row>
    <row r="53" spans="1:20" s="2" customFormat="1" ht="15.75">
      <c r="A53" s="57"/>
      <c r="B53" s="32">
        <v>21</v>
      </c>
      <c r="C53" s="3" t="s">
        <v>252</v>
      </c>
      <c r="D53" s="4" t="s">
        <v>236</v>
      </c>
      <c r="E53" s="4" t="s">
        <v>165</v>
      </c>
      <c r="F53" s="2" t="s">
        <v>166</v>
      </c>
      <c r="G53" s="5"/>
      <c r="H53" s="52" t="s">
        <v>26</v>
      </c>
      <c r="I53" s="59">
        <v>3903.28</v>
      </c>
      <c r="J53" s="21"/>
      <c r="K53" s="10"/>
      <c r="L53" s="54"/>
      <c r="M53" s="54"/>
      <c r="N53" s="54"/>
      <c r="O53" s="54">
        <f t="shared" si="4"/>
        <v>3903.28</v>
      </c>
      <c r="P53" s="63">
        <v>303.27999999999997</v>
      </c>
      <c r="Q53" s="61"/>
      <c r="R53" s="54"/>
      <c r="S53" s="54"/>
      <c r="T53" s="10">
        <f t="shared" si="3"/>
        <v>3600</v>
      </c>
    </row>
    <row r="54" spans="1:20" s="2" customFormat="1" ht="15.75">
      <c r="A54" s="57"/>
      <c r="B54" s="32">
        <v>22</v>
      </c>
      <c r="C54" s="3" t="s">
        <v>258</v>
      </c>
      <c r="D54" s="4" t="s">
        <v>236</v>
      </c>
      <c r="E54" s="4" t="s">
        <v>165</v>
      </c>
      <c r="F54" s="2" t="s">
        <v>166</v>
      </c>
      <c r="G54" s="5"/>
      <c r="H54" s="52" t="s">
        <v>26</v>
      </c>
      <c r="I54" s="59">
        <v>3382.73</v>
      </c>
      <c r="J54" s="21"/>
      <c r="K54" s="10"/>
      <c r="L54" s="54"/>
      <c r="M54" s="54"/>
      <c r="N54" s="54"/>
      <c r="O54" s="54">
        <f t="shared" si="4"/>
        <v>3382.73</v>
      </c>
      <c r="P54" s="63">
        <v>121.61</v>
      </c>
      <c r="Q54" s="61"/>
      <c r="R54" s="54"/>
      <c r="S54" s="54"/>
      <c r="T54" s="10">
        <f t="shared" si="3"/>
        <v>3261.12</v>
      </c>
    </row>
    <row r="55" spans="1:20" s="2" customFormat="1" ht="15.75">
      <c r="A55" s="57"/>
      <c r="B55" s="32">
        <v>23</v>
      </c>
      <c r="C55" s="3" t="s">
        <v>262</v>
      </c>
      <c r="D55" s="4" t="s">
        <v>236</v>
      </c>
      <c r="E55" s="4" t="s">
        <v>165</v>
      </c>
      <c r="F55" s="2" t="s">
        <v>166</v>
      </c>
      <c r="G55" s="5"/>
      <c r="H55" s="52" t="s">
        <v>26</v>
      </c>
      <c r="I55" s="59">
        <v>3903.28</v>
      </c>
      <c r="J55" s="21"/>
      <c r="K55" s="10"/>
      <c r="L55" s="54"/>
      <c r="M55" s="54"/>
      <c r="N55" s="54"/>
      <c r="O55" s="54">
        <f t="shared" si="4"/>
        <v>3903.28</v>
      </c>
      <c r="P55" s="63">
        <v>303.27999999999997</v>
      </c>
      <c r="Q55" s="61"/>
      <c r="R55" s="54"/>
      <c r="S55" s="54"/>
      <c r="T55" s="10">
        <f t="shared" si="3"/>
        <v>3600</v>
      </c>
    </row>
    <row r="56" spans="1:20" s="2" customFormat="1" ht="15.75">
      <c r="A56" s="57"/>
      <c r="B56" s="32">
        <v>24</v>
      </c>
      <c r="C56" s="3" t="s">
        <v>261</v>
      </c>
      <c r="D56" s="4" t="s">
        <v>236</v>
      </c>
      <c r="E56" s="4" t="s">
        <v>165</v>
      </c>
      <c r="F56" s="2" t="s">
        <v>166</v>
      </c>
      <c r="G56" s="5"/>
      <c r="H56" s="52" t="s">
        <v>26</v>
      </c>
      <c r="I56" s="59">
        <v>3903.28</v>
      </c>
      <c r="J56" s="21"/>
      <c r="K56" s="10"/>
      <c r="L56" s="54"/>
      <c r="M56" s="54"/>
      <c r="N56" s="54"/>
      <c r="O56" s="54">
        <f t="shared" si="4"/>
        <v>3903.28</v>
      </c>
      <c r="P56" s="63">
        <v>303.27999999999997</v>
      </c>
      <c r="Q56" s="61"/>
      <c r="R56" s="54"/>
      <c r="S56" s="54"/>
      <c r="T56" s="10">
        <f t="shared" si="3"/>
        <v>3600</v>
      </c>
    </row>
    <row r="57" spans="1:20" s="2" customFormat="1" ht="15.75">
      <c r="A57" s="57"/>
      <c r="B57" s="32">
        <v>25</v>
      </c>
      <c r="C57" s="3" t="s">
        <v>260</v>
      </c>
      <c r="D57" s="4" t="s">
        <v>236</v>
      </c>
      <c r="E57" s="4" t="s">
        <v>165</v>
      </c>
      <c r="F57" s="2" t="s">
        <v>166</v>
      </c>
      <c r="G57" s="5"/>
      <c r="H57" s="52" t="s">
        <v>26</v>
      </c>
      <c r="I57" s="59">
        <v>3903.28</v>
      </c>
      <c r="J57" s="21"/>
      <c r="K57" s="10"/>
      <c r="L57" s="54"/>
      <c r="M57" s="54"/>
      <c r="N57" s="54"/>
      <c r="O57" s="54">
        <f t="shared" si="4"/>
        <v>3903.28</v>
      </c>
      <c r="P57" s="63">
        <v>303.27999999999997</v>
      </c>
      <c r="Q57" s="61"/>
      <c r="R57" s="54"/>
      <c r="S57" s="54"/>
      <c r="T57" s="10">
        <f t="shared" si="3"/>
        <v>3600</v>
      </c>
    </row>
    <row r="58" spans="1:20" s="2" customFormat="1" ht="15.75">
      <c r="A58" s="57"/>
      <c r="B58" s="32">
        <v>26</v>
      </c>
      <c r="C58" s="3" t="s">
        <v>395</v>
      </c>
      <c r="D58" s="4" t="s">
        <v>236</v>
      </c>
      <c r="E58" s="4" t="s">
        <v>165</v>
      </c>
      <c r="F58" s="2" t="s">
        <v>166</v>
      </c>
      <c r="G58" s="5"/>
      <c r="H58" s="52" t="s">
        <v>26</v>
      </c>
      <c r="I58" s="59">
        <v>3903.28</v>
      </c>
      <c r="J58" s="21"/>
      <c r="K58" s="10"/>
      <c r="L58" s="54"/>
      <c r="M58" s="54"/>
      <c r="N58" s="54"/>
      <c r="O58" s="54">
        <f t="shared" si="4"/>
        <v>3903.28</v>
      </c>
      <c r="P58" s="63">
        <v>303.27999999999997</v>
      </c>
      <c r="Q58" s="61"/>
      <c r="R58" s="54"/>
      <c r="S58" s="54"/>
      <c r="T58" s="10">
        <f t="shared" si="3"/>
        <v>3600</v>
      </c>
    </row>
    <row r="59" spans="1:20" s="2" customFormat="1" ht="15.75">
      <c r="A59" s="57"/>
      <c r="B59" s="32">
        <v>27</v>
      </c>
      <c r="C59" s="3" t="s">
        <v>396</v>
      </c>
      <c r="D59" s="4" t="s">
        <v>237</v>
      </c>
      <c r="E59" s="4" t="s">
        <v>165</v>
      </c>
      <c r="F59" s="2" t="s">
        <v>166</v>
      </c>
      <c r="G59" s="5"/>
      <c r="H59" s="52" t="s">
        <v>26</v>
      </c>
      <c r="I59" s="59">
        <v>3776.76</v>
      </c>
      <c r="J59" s="21"/>
      <c r="K59" s="10"/>
      <c r="L59" s="54"/>
      <c r="M59" s="54"/>
      <c r="N59" s="54"/>
      <c r="O59" s="54">
        <f t="shared" si="4"/>
        <v>3776.76</v>
      </c>
      <c r="P59" s="63">
        <v>289.58</v>
      </c>
      <c r="Q59" s="61"/>
      <c r="R59" s="54"/>
      <c r="S59" s="54"/>
      <c r="T59" s="10">
        <f t="shared" si="3"/>
        <v>3487.1800000000003</v>
      </c>
    </row>
    <row r="60" spans="1:20" s="2" customFormat="1" ht="15.75">
      <c r="A60" s="57"/>
      <c r="B60" s="32">
        <v>28</v>
      </c>
      <c r="C60" s="3" t="s">
        <v>397</v>
      </c>
      <c r="D60" s="4" t="s">
        <v>25</v>
      </c>
      <c r="E60" s="4" t="s">
        <v>165</v>
      </c>
      <c r="F60" s="2" t="s">
        <v>166</v>
      </c>
      <c r="G60" s="5"/>
      <c r="H60" s="52" t="s">
        <v>26</v>
      </c>
      <c r="I60" s="59">
        <v>2866.5</v>
      </c>
      <c r="J60" s="21"/>
      <c r="K60" s="10"/>
      <c r="L60" s="54"/>
      <c r="M60" s="54"/>
      <c r="N60" s="54"/>
      <c r="O60" s="54">
        <f t="shared" si="4"/>
        <v>2866.5</v>
      </c>
      <c r="P60" s="63">
        <v>45.12</v>
      </c>
      <c r="Q60" s="61"/>
      <c r="R60" s="54"/>
      <c r="S60" s="54"/>
      <c r="T60" s="10">
        <f t="shared" si="3"/>
        <v>2821.38</v>
      </c>
    </row>
    <row r="61" spans="1:20" s="2" customFormat="1" ht="15.75">
      <c r="A61" s="57"/>
      <c r="B61" s="32">
        <v>29</v>
      </c>
      <c r="C61" s="3" t="s">
        <v>394</v>
      </c>
      <c r="D61" s="4" t="s">
        <v>393</v>
      </c>
      <c r="E61" s="4" t="s">
        <v>165</v>
      </c>
      <c r="F61" s="2" t="s">
        <v>166</v>
      </c>
      <c r="G61" s="5"/>
      <c r="H61" s="52" t="s">
        <v>26</v>
      </c>
      <c r="I61" s="59">
        <v>3110</v>
      </c>
      <c r="J61" s="21"/>
      <c r="K61" s="10"/>
      <c r="L61" s="54"/>
      <c r="M61" s="54"/>
      <c r="N61" s="54"/>
      <c r="O61" s="54">
        <f t="shared" si="4"/>
        <v>3110</v>
      </c>
      <c r="P61" s="63">
        <v>91.87</v>
      </c>
      <c r="Q61" s="61"/>
      <c r="R61" s="54"/>
      <c r="S61" s="54"/>
      <c r="T61" s="10">
        <f t="shared" si="3"/>
        <v>3018.13</v>
      </c>
    </row>
    <row r="62" spans="1:20" s="2" customFormat="1" ht="15.75">
      <c r="A62" s="57"/>
      <c r="B62" s="32">
        <v>30</v>
      </c>
      <c r="C62" s="3" t="s">
        <v>409</v>
      </c>
      <c r="D62" s="4" t="s">
        <v>236</v>
      </c>
      <c r="E62" s="4" t="s">
        <v>165</v>
      </c>
      <c r="F62" s="2" t="s">
        <v>166</v>
      </c>
      <c r="G62" s="5"/>
      <c r="H62" s="52" t="s">
        <v>26</v>
      </c>
      <c r="I62" s="59">
        <v>3903.28</v>
      </c>
      <c r="J62" s="21"/>
      <c r="K62" s="10"/>
      <c r="L62" s="54"/>
      <c r="M62" s="54"/>
      <c r="N62" s="54"/>
      <c r="O62" s="54">
        <f t="shared" si="4"/>
        <v>3903.28</v>
      </c>
      <c r="P62" s="63">
        <v>303.27999999999997</v>
      </c>
      <c r="Q62" s="61"/>
      <c r="R62" s="54"/>
      <c r="S62" s="54"/>
      <c r="T62" s="10">
        <f t="shared" si="3"/>
        <v>3600</v>
      </c>
    </row>
    <row r="63" spans="1:20" s="2" customFormat="1" ht="15.75">
      <c r="B63" s="32">
        <v>31</v>
      </c>
      <c r="C63" s="3" t="s">
        <v>411</v>
      </c>
      <c r="D63" s="4" t="s">
        <v>393</v>
      </c>
      <c r="E63" s="4" t="s">
        <v>165</v>
      </c>
      <c r="F63" s="2" t="s">
        <v>166</v>
      </c>
      <c r="G63" s="5"/>
      <c r="H63" s="52" t="s">
        <v>26</v>
      </c>
      <c r="I63" s="59">
        <v>3110</v>
      </c>
      <c r="J63" s="21"/>
      <c r="K63" s="10"/>
      <c r="L63" s="54"/>
      <c r="M63" s="54"/>
      <c r="N63" s="54"/>
      <c r="O63" s="54">
        <f t="shared" si="4"/>
        <v>3110</v>
      </c>
      <c r="P63" s="63">
        <v>91.87</v>
      </c>
      <c r="Q63" s="61"/>
      <c r="R63" s="54"/>
      <c r="S63" s="54"/>
      <c r="T63" s="10">
        <f t="shared" si="3"/>
        <v>3018.13</v>
      </c>
    </row>
    <row r="64" spans="1:20" s="2" customFormat="1" ht="15.75">
      <c r="B64" s="32">
        <v>32</v>
      </c>
      <c r="C64" s="3" t="s">
        <v>425</v>
      </c>
      <c r="D64" s="4" t="s">
        <v>236</v>
      </c>
      <c r="E64" s="4" t="s">
        <v>165</v>
      </c>
      <c r="F64" s="2" t="s">
        <v>166</v>
      </c>
      <c r="G64" s="5"/>
      <c r="H64" s="52" t="s">
        <v>26</v>
      </c>
      <c r="I64" s="59">
        <v>3903.28</v>
      </c>
      <c r="J64" s="21"/>
      <c r="K64" s="10"/>
      <c r="L64" s="54"/>
      <c r="M64" s="54"/>
      <c r="N64" s="54"/>
      <c r="O64" s="54">
        <f t="shared" si="4"/>
        <v>3903.28</v>
      </c>
      <c r="P64" s="63">
        <v>303.27999999999997</v>
      </c>
      <c r="Q64" s="61"/>
      <c r="R64" s="54"/>
      <c r="S64" s="54"/>
      <c r="T64" s="10">
        <f t="shared" si="3"/>
        <v>3600</v>
      </c>
    </row>
    <row r="65" spans="2:20" s="2" customFormat="1" ht="15.75">
      <c r="B65" s="32">
        <v>33</v>
      </c>
      <c r="C65" s="3" t="s">
        <v>452</v>
      </c>
      <c r="D65" s="4" t="s">
        <v>237</v>
      </c>
      <c r="E65" s="4" t="s">
        <v>165</v>
      </c>
      <c r="F65" s="2" t="s">
        <v>166</v>
      </c>
      <c r="G65" s="5"/>
      <c r="H65" s="52" t="s">
        <v>26</v>
      </c>
      <c r="I65" s="59">
        <v>4357.84</v>
      </c>
      <c r="J65" s="21"/>
      <c r="K65" s="10"/>
      <c r="L65" s="54"/>
      <c r="M65" s="54"/>
      <c r="N65" s="54"/>
      <c r="O65" s="54">
        <f t="shared" si="4"/>
        <v>4357.84</v>
      </c>
      <c r="P65" s="63">
        <v>357.84</v>
      </c>
      <c r="Q65" s="61"/>
      <c r="R65" s="54"/>
      <c r="S65" s="54"/>
      <c r="T65" s="10">
        <f t="shared" si="3"/>
        <v>4000</v>
      </c>
    </row>
    <row r="66" spans="2:20" s="2" customFormat="1" ht="15.75">
      <c r="B66" s="32">
        <v>34</v>
      </c>
      <c r="C66" s="3" t="s">
        <v>427</v>
      </c>
      <c r="D66" s="4" t="s">
        <v>236</v>
      </c>
      <c r="E66" s="4" t="s">
        <v>165</v>
      </c>
      <c r="F66" s="2" t="s">
        <v>166</v>
      </c>
      <c r="G66" s="5"/>
      <c r="H66" s="52" t="s">
        <v>26</v>
      </c>
      <c r="I66" s="59">
        <v>3903.28</v>
      </c>
      <c r="J66" s="21"/>
      <c r="K66" s="10"/>
      <c r="L66" s="54"/>
      <c r="M66" s="54"/>
      <c r="N66" s="54"/>
      <c r="O66" s="54">
        <f t="shared" si="4"/>
        <v>3903.28</v>
      </c>
      <c r="P66" s="63">
        <v>303.27999999999997</v>
      </c>
      <c r="Q66" s="61"/>
      <c r="R66" s="54"/>
      <c r="S66" s="54"/>
      <c r="T66" s="10">
        <f t="shared" si="3"/>
        <v>3600</v>
      </c>
    </row>
    <row r="67" spans="2:20" s="2" customFormat="1" ht="15.75">
      <c r="B67" s="32">
        <v>35</v>
      </c>
      <c r="C67" s="3" t="s">
        <v>441</v>
      </c>
      <c r="D67" s="4" t="s">
        <v>236</v>
      </c>
      <c r="E67" s="4" t="s">
        <v>165</v>
      </c>
      <c r="F67" s="2" t="s">
        <v>166</v>
      </c>
      <c r="G67" s="5"/>
      <c r="H67" s="52" t="s">
        <v>26</v>
      </c>
      <c r="I67" s="59">
        <v>3903.28</v>
      </c>
      <c r="J67" s="21"/>
      <c r="K67" s="10"/>
      <c r="L67" s="54"/>
      <c r="M67" s="54"/>
      <c r="N67" s="54"/>
      <c r="O67" s="54">
        <f t="shared" si="4"/>
        <v>3903.28</v>
      </c>
      <c r="P67" s="63">
        <v>303.27999999999997</v>
      </c>
      <c r="Q67" s="61"/>
      <c r="R67" s="54"/>
      <c r="S67" s="54"/>
      <c r="T67" s="10">
        <f t="shared" si="3"/>
        <v>3600</v>
      </c>
    </row>
    <row r="68" spans="2:20" s="2" customFormat="1" ht="15.75">
      <c r="B68" s="32">
        <v>36</v>
      </c>
      <c r="C68" s="3" t="s">
        <v>439</v>
      </c>
      <c r="D68" s="4" t="s">
        <v>236</v>
      </c>
      <c r="E68" s="4" t="s">
        <v>165</v>
      </c>
      <c r="F68" s="2" t="s">
        <v>166</v>
      </c>
      <c r="G68" s="5"/>
      <c r="H68" s="52" t="s">
        <v>26</v>
      </c>
      <c r="I68" s="59">
        <v>3903.28</v>
      </c>
      <c r="J68" s="21"/>
      <c r="K68" s="10"/>
      <c r="L68" s="54"/>
      <c r="M68" s="61"/>
      <c r="N68" s="54"/>
      <c r="O68" s="54">
        <f t="shared" si="4"/>
        <v>3903.28</v>
      </c>
      <c r="P68" s="63">
        <v>303.27999999999997</v>
      </c>
      <c r="Q68" s="61"/>
      <c r="R68" s="54"/>
      <c r="S68" s="54"/>
      <c r="T68" s="10">
        <f t="shared" si="3"/>
        <v>3600</v>
      </c>
    </row>
    <row r="69" spans="2:20" s="2" customFormat="1" ht="15.75">
      <c r="B69" s="32">
        <v>37</v>
      </c>
      <c r="C69" s="3" t="s">
        <v>440</v>
      </c>
      <c r="D69" s="4" t="s">
        <v>236</v>
      </c>
      <c r="E69" s="4" t="s">
        <v>165</v>
      </c>
      <c r="F69" s="2" t="s">
        <v>166</v>
      </c>
      <c r="G69" s="5"/>
      <c r="H69" s="52" t="s">
        <v>26</v>
      </c>
      <c r="I69" s="59">
        <v>3903.28</v>
      </c>
      <c r="J69" s="21"/>
      <c r="K69" s="10"/>
      <c r="L69" s="54"/>
      <c r="M69" s="54"/>
      <c r="N69" s="54"/>
      <c r="O69" s="54">
        <f t="shared" si="4"/>
        <v>3903.28</v>
      </c>
      <c r="P69" s="63">
        <v>303.27999999999997</v>
      </c>
      <c r="Q69" s="61"/>
      <c r="R69" s="54"/>
      <c r="S69" s="54"/>
      <c r="T69" s="10">
        <f t="shared" si="3"/>
        <v>3600</v>
      </c>
    </row>
    <row r="70" spans="2:20" s="2" customFormat="1" ht="15.75">
      <c r="B70" s="32">
        <v>38</v>
      </c>
      <c r="C70" s="3" t="s">
        <v>448</v>
      </c>
      <c r="D70" s="4" t="s">
        <v>236</v>
      </c>
      <c r="E70" s="4" t="s">
        <v>165</v>
      </c>
      <c r="F70" s="2" t="s">
        <v>166</v>
      </c>
      <c r="G70" s="5"/>
      <c r="H70" s="52" t="s">
        <v>26</v>
      </c>
      <c r="I70" s="59">
        <v>3903.28</v>
      </c>
      <c r="J70" s="21"/>
      <c r="K70" s="10"/>
      <c r="L70" s="54"/>
      <c r="M70" s="54">
        <v>1561.26</v>
      </c>
      <c r="N70" s="54"/>
      <c r="O70" s="54">
        <f t="shared" si="4"/>
        <v>5464.54</v>
      </c>
      <c r="P70" s="36">
        <v>544.88</v>
      </c>
      <c r="Q70" s="61"/>
      <c r="R70" s="54"/>
      <c r="S70" s="54"/>
      <c r="T70" s="10">
        <f t="shared" si="3"/>
        <v>4919.66</v>
      </c>
    </row>
    <row r="71" spans="2:20" s="2" customFormat="1" ht="15.75">
      <c r="B71" s="32">
        <v>39</v>
      </c>
      <c r="C71" s="3" t="s">
        <v>447</v>
      </c>
      <c r="D71" s="4" t="s">
        <v>236</v>
      </c>
      <c r="E71" s="4" t="s">
        <v>165</v>
      </c>
      <c r="F71" s="2" t="s">
        <v>166</v>
      </c>
      <c r="G71" s="5"/>
      <c r="H71" s="52" t="s">
        <v>26</v>
      </c>
      <c r="I71" s="59">
        <v>3382.73</v>
      </c>
      <c r="J71" s="21"/>
      <c r="K71" s="10"/>
      <c r="L71" s="54"/>
      <c r="M71" s="54"/>
      <c r="N71" s="54"/>
      <c r="O71" s="54">
        <f t="shared" si="4"/>
        <v>3382.73</v>
      </c>
      <c r="P71" s="63">
        <v>121.61</v>
      </c>
      <c r="Q71" s="61"/>
      <c r="R71" s="54"/>
      <c r="S71" s="54"/>
      <c r="T71" s="10">
        <f t="shared" si="3"/>
        <v>3261.12</v>
      </c>
    </row>
    <row r="72" spans="2:20" s="2" customFormat="1" ht="15.75">
      <c r="B72" s="32">
        <v>40</v>
      </c>
      <c r="C72" s="3" t="s">
        <v>449</v>
      </c>
      <c r="D72" s="4" t="s">
        <v>236</v>
      </c>
      <c r="E72" s="4" t="s">
        <v>165</v>
      </c>
      <c r="F72" s="2" t="s">
        <v>166</v>
      </c>
      <c r="G72" s="5"/>
      <c r="H72" s="52" t="s">
        <v>26</v>
      </c>
      <c r="I72" s="59">
        <v>2602.1</v>
      </c>
      <c r="J72" s="21"/>
      <c r="K72" s="10"/>
      <c r="L72" s="54"/>
      <c r="M72" s="54"/>
      <c r="N72" s="54"/>
      <c r="O72" s="54">
        <f t="shared" si="4"/>
        <v>2602.1</v>
      </c>
      <c r="P72" s="63">
        <v>1.48</v>
      </c>
      <c r="Q72" s="61"/>
      <c r="R72" s="54"/>
      <c r="S72" s="54"/>
      <c r="T72" s="10">
        <f t="shared" si="3"/>
        <v>2600.62</v>
      </c>
    </row>
    <row r="73" spans="2:20" s="2" customFormat="1" ht="15.75">
      <c r="B73" s="32">
        <v>41</v>
      </c>
      <c r="C73" s="3" t="s">
        <v>450</v>
      </c>
      <c r="D73" s="4" t="s">
        <v>236</v>
      </c>
      <c r="E73" s="4" t="s">
        <v>165</v>
      </c>
      <c r="F73" s="2" t="s">
        <v>166</v>
      </c>
      <c r="G73" s="5"/>
      <c r="H73" s="52" t="s">
        <v>26</v>
      </c>
      <c r="I73" s="59">
        <v>2602.1</v>
      </c>
      <c r="J73" s="21"/>
      <c r="K73" s="10"/>
      <c r="L73" s="54"/>
      <c r="M73" s="54"/>
      <c r="N73" s="54"/>
      <c r="O73" s="54">
        <f t="shared" si="4"/>
        <v>2602.1</v>
      </c>
      <c r="P73" s="63">
        <v>1.48</v>
      </c>
      <c r="Q73" s="61"/>
      <c r="R73" s="54"/>
      <c r="S73" s="54"/>
      <c r="T73" s="10">
        <f t="shared" si="3"/>
        <v>2600.62</v>
      </c>
    </row>
    <row r="74" spans="2:20" s="2" customFormat="1" ht="15.75">
      <c r="B74" s="32">
        <v>42</v>
      </c>
      <c r="C74" s="3" t="s">
        <v>182</v>
      </c>
      <c r="D74" s="4" t="s">
        <v>181</v>
      </c>
      <c r="E74" s="4" t="s">
        <v>158</v>
      </c>
      <c r="F74" s="2" t="s">
        <v>166</v>
      </c>
      <c r="G74" s="5"/>
      <c r="H74" s="52" t="s">
        <v>26</v>
      </c>
      <c r="I74" s="7">
        <v>2752</v>
      </c>
      <c r="J74" s="21"/>
      <c r="K74" s="10"/>
      <c r="L74" s="54"/>
      <c r="M74" s="54"/>
      <c r="N74" s="54"/>
      <c r="O74" s="54">
        <f t="shared" ref="O74:O83" si="5">SUM(I74:N74)</f>
        <v>2752</v>
      </c>
      <c r="P74" s="6">
        <v>32.67</v>
      </c>
      <c r="Q74" s="61"/>
      <c r="R74" s="54"/>
      <c r="S74" s="54"/>
      <c r="T74" s="10">
        <f t="shared" si="3"/>
        <v>2719.33</v>
      </c>
    </row>
    <row r="75" spans="2:20" s="2" customFormat="1" ht="15.75">
      <c r="B75" s="32">
        <v>43</v>
      </c>
      <c r="C75" s="3" t="s">
        <v>208</v>
      </c>
      <c r="D75" s="4" t="s">
        <v>181</v>
      </c>
      <c r="E75" s="4" t="s">
        <v>158</v>
      </c>
      <c r="F75" s="2" t="s">
        <v>166</v>
      </c>
      <c r="G75" s="5"/>
      <c r="H75" s="52" t="s">
        <v>26</v>
      </c>
      <c r="I75" s="7">
        <v>2752</v>
      </c>
      <c r="J75" s="21"/>
      <c r="K75" s="10"/>
      <c r="L75" s="54"/>
      <c r="M75" s="54"/>
      <c r="N75" s="54"/>
      <c r="O75" s="54">
        <f t="shared" si="5"/>
        <v>2752</v>
      </c>
      <c r="P75" s="6">
        <v>32.67</v>
      </c>
      <c r="Q75" s="61"/>
      <c r="R75" s="54"/>
      <c r="S75" s="54"/>
      <c r="T75" s="10">
        <f t="shared" si="3"/>
        <v>2719.33</v>
      </c>
    </row>
    <row r="76" spans="2:20" s="2" customFormat="1" ht="15.75">
      <c r="B76" s="32">
        <v>44</v>
      </c>
      <c r="C76" s="3" t="s">
        <v>244</v>
      </c>
      <c r="D76" s="4" t="s">
        <v>181</v>
      </c>
      <c r="E76" s="4" t="s">
        <v>158</v>
      </c>
      <c r="F76" s="2" t="s">
        <v>166</v>
      </c>
      <c r="G76" s="5"/>
      <c r="H76" s="52" t="s">
        <v>26</v>
      </c>
      <c r="I76" s="7">
        <v>2752</v>
      </c>
      <c r="J76" s="21"/>
      <c r="K76" s="10"/>
      <c r="L76" s="54"/>
      <c r="M76" s="54"/>
      <c r="N76" s="54"/>
      <c r="O76" s="54">
        <f t="shared" si="5"/>
        <v>2752</v>
      </c>
      <c r="P76" s="6">
        <v>32.67</v>
      </c>
      <c r="Q76" s="61"/>
      <c r="R76" s="54"/>
      <c r="S76" s="54"/>
      <c r="T76" s="10">
        <f t="shared" si="3"/>
        <v>2719.33</v>
      </c>
    </row>
    <row r="77" spans="2:20" s="2" customFormat="1" ht="15.75">
      <c r="B77" s="32">
        <v>45</v>
      </c>
      <c r="C77" s="3" t="s">
        <v>445</v>
      </c>
      <c r="D77" s="4" t="s">
        <v>181</v>
      </c>
      <c r="E77" s="4" t="s">
        <v>158</v>
      </c>
      <c r="F77" s="2" t="s">
        <v>166</v>
      </c>
      <c r="G77" s="5"/>
      <c r="H77" s="52" t="s">
        <v>26</v>
      </c>
      <c r="I77" s="7">
        <v>2752</v>
      </c>
      <c r="J77" s="21"/>
      <c r="K77" s="10"/>
      <c r="L77" s="54"/>
      <c r="M77" s="54"/>
      <c r="N77" s="54"/>
      <c r="O77" s="54">
        <f t="shared" si="5"/>
        <v>2752</v>
      </c>
      <c r="P77" s="6">
        <v>32.67</v>
      </c>
      <c r="Q77" s="61"/>
      <c r="R77" s="54"/>
      <c r="S77" s="54"/>
      <c r="T77" s="10">
        <f t="shared" si="3"/>
        <v>2719.33</v>
      </c>
    </row>
    <row r="78" spans="2:20" s="2" customFormat="1" ht="15.75">
      <c r="B78" s="32">
        <v>46</v>
      </c>
      <c r="C78" s="3" t="s">
        <v>446</v>
      </c>
      <c r="D78" s="4" t="s">
        <v>181</v>
      </c>
      <c r="E78" s="4" t="s">
        <v>158</v>
      </c>
      <c r="F78" s="2" t="s">
        <v>166</v>
      </c>
      <c r="G78" s="5"/>
      <c r="H78" s="52" t="s">
        <v>26</v>
      </c>
      <c r="I78" s="7">
        <v>2752</v>
      </c>
      <c r="J78" s="21"/>
      <c r="K78" s="10"/>
      <c r="L78" s="54"/>
      <c r="M78" s="54"/>
      <c r="N78" s="54"/>
      <c r="O78" s="54">
        <f t="shared" si="5"/>
        <v>2752</v>
      </c>
      <c r="P78" s="6">
        <v>32.67</v>
      </c>
      <c r="Q78" s="61"/>
      <c r="R78" s="54"/>
      <c r="S78" s="54"/>
      <c r="T78" s="10">
        <f t="shared" si="3"/>
        <v>2719.33</v>
      </c>
    </row>
    <row r="79" spans="2:20" s="2" customFormat="1" ht="15.75">
      <c r="B79" s="32">
        <v>47</v>
      </c>
      <c r="C79" s="3" t="s">
        <v>187</v>
      </c>
      <c r="D79" s="4" t="s">
        <v>36</v>
      </c>
      <c r="E79" s="4" t="s">
        <v>188</v>
      </c>
      <c r="F79" s="2" t="s">
        <v>166</v>
      </c>
      <c r="G79" s="5"/>
      <c r="H79" s="52" t="s">
        <v>46</v>
      </c>
      <c r="I79" s="59">
        <v>3210.5</v>
      </c>
      <c r="J79" s="21"/>
      <c r="K79" s="10"/>
      <c r="L79" s="54"/>
      <c r="M79" s="54"/>
      <c r="N79" s="54"/>
      <c r="O79" s="54">
        <f t="shared" si="5"/>
        <v>3210.5</v>
      </c>
      <c r="P79" s="21">
        <v>102.8</v>
      </c>
      <c r="Q79" s="61"/>
      <c r="R79" s="54"/>
      <c r="S79" s="54"/>
      <c r="T79" s="10">
        <f t="shared" si="3"/>
        <v>3107.7</v>
      </c>
    </row>
    <row r="80" spans="2:20" s="2" customFormat="1" ht="15.75">
      <c r="B80" s="32">
        <v>48</v>
      </c>
      <c r="C80" s="3" t="s">
        <v>189</v>
      </c>
      <c r="D80" s="4" t="s">
        <v>190</v>
      </c>
      <c r="E80" s="4" t="s">
        <v>188</v>
      </c>
      <c r="F80" s="2" t="s">
        <v>166</v>
      </c>
      <c r="G80" s="5"/>
      <c r="H80" s="52" t="s">
        <v>26</v>
      </c>
      <c r="I80" s="59">
        <v>2752</v>
      </c>
      <c r="J80" s="21"/>
      <c r="K80" s="10"/>
      <c r="L80" s="54"/>
      <c r="M80" s="54"/>
      <c r="N80" s="54"/>
      <c r="O80" s="54">
        <f t="shared" si="5"/>
        <v>2752</v>
      </c>
      <c r="P80" s="21">
        <v>32.67</v>
      </c>
      <c r="Q80" s="61"/>
      <c r="R80" s="54">
        <v>500</v>
      </c>
      <c r="S80" s="54"/>
      <c r="T80" s="10">
        <f t="shared" si="3"/>
        <v>2219.33</v>
      </c>
    </row>
    <row r="81" spans="1:20" s="2" customFormat="1" ht="15.75">
      <c r="B81" s="32">
        <v>49</v>
      </c>
      <c r="C81" s="3" t="s">
        <v>191</v>
      </c>
      <c r="D81" s="4" t="s">
        <v>190</v>
      </c>
      <c r="E81" s="4" t="s">
        <v>188</v>
      </c>
      <c r="F81" s="2" t="s">
        <v>166</v>
      </c>
      <c r="G81" s="5"/>
      <c r="H81" s="52" t="s">
        <v>26</v>
      </c>
      <c r="I81" s="59">
        <v>2752</v>
      </c>
      <c r="J81" s="21"/>
      <c r="K81" s="10"/>
      <c r="L81" s="54"/>
      <c r="M81" s="54"/>
      <c r="N81" s="54"/>
      <c r="O81" s="54">
        <f t="shared" si="5"/>
        <v>2752</v>
      </c>
      <c r="P81" s="21">
        <v>32.67</v>
      </c>
      <c r="Q81" s="61"/>
      <c r="R81" s="54"/>
      <c r="S81" s="54"/>
      <c r="T81" s="10">
        <f t="shared" si="3"/>
        <v>2719.33</v>
      </c>
    </row>
    <row r="82" spans="1:20" s="2" customFormat="1" ht="15.75">
      <c r="B82" s="32">
        <v>50</v>
      </c>
      <c r="C82" s="3" t="s">
        <v>207</v>
      </c>
      <c r="D82" s="4" t="s">
        <v>190</v>
      </c>
      <c r="E82" s="4" t="s">
        <v>188</v>
      </c>
      <c r="F82" s="2" t="s">
        <v>166</v>
      </c>
      <c r="G82" s="5"/>
      <c r="H82" s="52" t="s">
        <v>26</v>
      </c>
      <c r="I82" s="59">
        <v>2752</v>
      </c>
      <c r="J82" s="21"/>
      <c r="K82" s="10"/>
      <c r="L82" s="54"/>
      <c r="M82" s="54"/>
      <c r="N82" s="54"/>
      <c r="O82" s="54">
        <f t="shared" si="5"/>
        <v>2752</v>
      </c>
      <c r="P82" s="21">
        <v>32.67</v>
      </c>
      <c r="Q82" s="61"/>
      <c r="R82" s="54"/>
      <c r="S82" s="54"/>
      <c r="T82" s="10">
        <f t="shared" si="3"/>
        <v>2719.33</v>
      </c>
    </row>
    <row r="83" spans="1:20" s="2" customFormat="1" ht="15.75">
      <c r="B83" s="32">
        <v>51</v>
      </c>
      <c r="C83" s="3" t="s">
        <v>220</v>
      </c>
      <c r="D83" s="4" t="s">
        <v>190</v>
      </c>
      <c r="E83" s="4" t="s">
        <v>188</v>
      </c>
      <c r="F83" s="2" t="s">
        <v>166</v>
      </c>
      <c r="G83" s="5"/>
      <c r="H83" s="52" t="s">
        <v>26</v>
      </c>
      <c r="I83" s="59">
        <v>2752</v>
      </c>
      <c r="J83" s="21"/>
      <c r="K83" s="10"/>
      <c r="L83" s="54"/>
      <c r="M83" s="54"/>
      <c r="N83" s="54"/>
      <c r="O83" s="54">
        <f t="shared" si="5"/>
        <v>2752</v>
      </c>
      <c r="P83" s="21">
        <v>32.67</v>
      </c>
      <c r="Q83" s="61"/>
      <c r="R83" s="54"/>
      <c r="S83" s="54"/>
      <c r="T83" s="10">
        <f t="shared" si="3"/>
        <v>2719.33</v>
      </c>
    </row>
    <row r="84" spans="1:20" ht="18">
      <c r="A84" s="9"/>
      <c r="B84" s="9"/>
      <c r="C84" s="50" t="s">
        <v>169</v>
      </c>
      <c r="D84" s="9"/>
      <c r="E84" s="9"/>
      <c r="F84" s="9"/>
      <c r="G84" s="53"/>
      <c r="H84" s="9"/>
      <c r="I84" s="31">
        <f>SUM(I33:I83)</f>
        <v>184330.88</v>
      </c>
      <c r="J84" s="31">
        <f>SUM(J33:J83)</f>
        <v>0</v>
      </c>
      <c r="K84" s="31">
        <f t="shared" ref="K84:S84" si="6">SUM(K33:K83)</f>
        <v>0</v>
      </c>
      <c r="L84" s="31">
        <f t="shared" si="6"/>
        <v>0</v>
      </c>
      <c r="M84" s="31">
        <f t="shared" si="6"/>
        <v>1561.26</v>
      </c>
      <c r="N84" s="31">
        <f t="shared" si="6"/>
        <v>0</v>
      </c>
      <c r="O84" s="31">
        <f>SUM(O33:O83)</f>
        <v>185892.14</v>
      </c>
      <c r="P84" s="31">
        <f>SUM(P33:P83)</f>
        <v>11382.140000000001</v>
      </c>
      <c r="Q84" s="48">
        <f t="shared" si="6"/>
        <v>996.75</v>
      </c>
      <c r="R84" s="31">
        <f t="shared" si="6"/>
        <v>2250</v>
      </c>
      <c r="S84" s="31">
        <f t="shared" si="6"/>
        <v>0</v>
      </c>
      <c r="T84" s="31">
        <f>SUM(T33:T83)</f>
        <v>171263.24999999988</v>
      </c>
    </row>
    <row r="85" spans="1:20" ht="15.75">
      <c r="A85" s="9"/>
      <c r="B85" s="9"/>
      <c r="C85" s="32"/>
      <c r="D85" s="9"/>
      <c r="E85" s="9"/>
      <c r="F85" s="9"/>
      <c r="G85" s="9"/>
      <c r="H85" s="9"/>
      <c r="I85" s="10"/>
      <c r="J85" s="9"/>
      <c r="K85" s="9"/>
      <c r="L85" s="9"/>
      <c r="M85" s="10"/>
      <c r="N85" s="9"/>
      <c r="O85" s="10"/>
      <c r="P85" s="9"/>
      <c r="Q85" s="32"/>
      <c r="R85" s="9"/>
      <c r="S85" s="9"/>
      <c r="T85" s="10">
        <f>T84+T16</f>
        <v>208442.1999999999</v>
      </c>
    </row>
    <row r="86" spans="1:20" ht="15.75">
      <c r="A86" s="9"/>
      <c r="B86" s="9"/>
      <c r="C86" s="32"/>
      <c r="D86" s="9"/>
      <c r="E86" s="9"/>
      <c r="F86" s="9"/>
      <c r="G86" s="9"/>
      <c r="H86" s="9"/>
      <c r="I86" s="10"/>
      <c r="J86" s="9"/>
      <c r="K86" s="9"/>
      <c r="L86" s="9"/>
      <c r="M86" s="9"/>
      <c r="N86" s="9"/>
      <c r="O86" s="10"/>
      <c r="P86" s="9"/>
      <c r="Q86" s="32"/>
      <c r="R86" s="9"/>
      <c r="S86" s="9"/>
      <c r="T86" s="9"/>
    </row>
    <row r="87" spans="1:20" ht="15.75">
      <c r="A87" s="9"/>
      <c r="B87" s="9"/>
      <c r="C87" s="32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32"/>
      <c r="R87" s="9"/>
      <c r="S87" s="9"/>
      <c r="T87" s="10"/>
    </row>
    <row r="88" spans="1:20" ht="15.75">
      <c r="A88" s="9"/>
      <c r="B88" s="9"/>
      <c r="C88" s="32"/>
      <c r="D88" s="9"/>
      <c r="E88" s="9"/>
      <c r="F88" s="9"/>
      <c r="G88" s="9"/>
      <c r="H88" s="9"/>
      <c r="I88" s="9"/>
      <c r="J88" s="9"/>
      <c r="K88" s="9"/>
      <c r="L88" s="9"/>
      <c r="M88" s="10"/>
      <c r="N88" s="9"/>
      <c r="O88" s="9"/>
      <c r="P88" s="9"/>
      <c r="Q88" s="32"/>
      <c r="R88" s="9"/>
      <c r="S88" s="9"/>
    </row>
    <row r="89" spans="1:20" ht="15.75">
      <c r="A89" s="9"/>
      <c r="B89" s="9"/>
      <c r="C89" s="32"/>
      <c r="D89" s="71" t="s">
        <v>378</v>
      </c>
      <c r="E89" s="71"/>
      <c r="F89" s="9"/>
      <c r="G89" s="9"/>
      <c r="H89" s="71" t="s">
        <v>122</v>
      </c>
      <c r="I89" s="71"/>
      <c r="J89" s="71"/>
      <c r="K89" s="71"/>
      <c r="L89" s="9"/>
      <c r="M89" s="9"/>
      <c r="N89" s="9"/>
      <c r="O89" s="71" t="s">
        <v>379</v>
      </c>
      <c r="P89" s="71"/>
      <c r="Q89" s="71"/>
      <c r="R89" s="71"/>
      <c r="S89" s="9"/>
      <c r="T89" s="9"/>
    </row>
    <row r="90" spans="1:20" ht="15.75">
      <c r="D90" s="71" t="s">
        <v>21</v>
      </c>
      <c r="E90" s="71"/>
      <c r="F90" s="9"/>
      <c r="G90" s="9"/>
      <c r="H90" s="71" t="s">
        <v>53</v>
      </c>
      <c r="I90" s="71"/>
      <c r="J90" s="71"/>
      <c r="K90" s="71"/>
      <c r="L90" s="9"/>
      <c r="M90" s="9"/>
      <c r="N90" s="9"/>
      <c r="O90" s="71" t="s">
        <v>30</v>
      </c>
      <c r="P90" s="71"/>
      <c r="Q90" s="71"/>
      <c r="R90" s="71"/>
      <c r="S90" s="9"/>
    </row>
    <row r="97" spans="20:20" ht="15.75">
      <c r="T97" s="50"/>
    </row>
  </sheetData>
  <mergeCells count="17">
    <mergeCell ref="D89:E89"/>
    <mergeCell ref="H89:K89"/>
    <mergeCell ref="O89:R89"/>
    <mergeCell ref="D90:E90"/>
    <mergeCell ref="H90:K90"/>
    <mergeCell ref="O90:R90"/>
    <mergeCell ref="B28:T28"/>
    <mergeCell ref="B29:T29"/>
    <mergeCell ref="B30:T30"/>
    <mergeCell ref="B1:T1"/>
    <mergeCell ref="B2:T2"/>
    <mergeCell ref="D23:E23"/>
    <mergeCell ref="H23:K23"/>
    <mergeCell ref="O23:R23"/>
    <mergeCell ref="D24:E24"/>
    <mergeCell ref="H24:K24"/>
    <mergeCell ref="O24:R24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2019-03-12T21:02:33Z</cp:lastPrinted>
  <dcterms:created xsi:type="dcterms:W3CDTF">2015-12-18T16:14:16Z</dcterms:created>
  <dcterms:modified xsi:type="dcterms:W3CDTF">2019-04-04T18:44:34Z</dcterms:modified>
</cp:coreProperties>
</file>